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checkCompatibility="1" defaultThemeVersion="124226"/>
  <bookViews>
    <workbookView xWindow="360" yWindow="15" windowWidth="11340" windowHeight="6540"/>
  </bookViews>
  <sheets>
    <sheet name="доходы ПР. №4 " sheetId="11" r:id="rId1"/>
  </sheets>
  <calcPr calcId="125725"/>
</workbook>
</file>

<file path=xl/calcChain.xml><?xml version="1.0" encoding="utf-8"?>
<calcChain xmlns="http://schemas.openxmlformats.org/spreadsheetml/2006/main">
  <c r="N62" i="11"/>
  <c r="L62"/>
  <c r="M62"/>
  <c r="K61"/>
  <c r="K62"/>
  <c r="N18"/>
  <c r="N20"/>
  <c r="N22"/>
  <c r="N24"/>
  <c r="N27"/>
  <c r="N30"/>
  <c r="N33"/>
  <c r="N35"/>
  <c r="N38"/>
  <c r="N42"/>
  <c r="N46"/>
  <c r="N49"/>
  <c r="N51"/>
  <c r="N52"/>
  <c r="N57"/>
  <c r="N59"/>
  <c r="N65"/>
  <c r="N69"/>
  <c r="N72"/>
  <c r="N73"/>
  <c r="N74"/>
  <c r="N75"/>
  <c r="N76"/>
  <c r="N77"/>
  <c r="N78"/>
  <c r="N79"/>
  <c r="N82"/>
  <c r="N14"/>
  <c r="L80"/>
  <c r="L71"/>
  <c r="L70" s="1"/>
  <c r="N70" s="1"/>
  <c r="L68"/>
  <c r="L67" s="1"/>
  <c r="L66" s="1"/>
  <c r="L64"/>
  <c r="L58"/>
  <c r="N58" s="1"/>
  <c r="L56"/>
  <c r="L50"/>
  <c r="N50" s="1"/>
  <c r="L48"/>
  <c r="N48" s="1"/>
  <c r="L47"/>
  <c r="N47" s="1"/>
  <c r="L45"/>
  <c r="N45" s="1"/>
  <c r="L44"/>
  <c r="N44" s="1"/>
  <c r="L43"/>
  <c r="N43" s="1"/>
  <c r="L41"/>
  <c r="L40" s="1"/>
  <c r="L39" s="1"/>
  <c r="N39" s="1"/>
  <c r="L37"/>
  <c r="N37" s="1"/>
  <c r="L36"/>
  <c r="N36" s="1"/>
  <c r="L34"/>
  <c r="N34" s="1"/>
  <c r="L32"/>
  <c r="N32" s="1"/>
  <c r="L31"/>
  <c r="N31" s="1"/>
  <c r="L29"/>
  <c r="N29" s="1"/>
  <c r="L28"/>
  <c r="N28" s="1"/>
  <c r="L26"/>
  <c r="N26" s="1"/>
  <c r="L23"/>
  <c r="N23" s="1"/>
  <c r="L21"/>
  <c r="N21" s="1"/>
  <c r="L19"/>
  <c r="N19" s="1"/>
  <c r="L17"/>
  <c r="N17" s="1"/>
  <c r="L16"/>
  <c r="L15" s="1"/>
  <c r="N15" s="1"/>
  <c r="L13"/>
  <c r="L12" s="1"/>
  <c r="M81"/>
  <c r="N81" s="1"/>
  <c r="M71"/>
  <c r="M70" s="1"/>
  <c r="M68"/>
  <c r="M67" s="1"/>
  <c r="M64"/>
  <c r="M60" s="1"/>
  <c r="M58"/>
  <c r="M56"/>
  <c r="M55" s="1"/>
  <c r="M50"/>
  <c r="M47"/>
  <c r="M45"/>
  <c r="M44" s="1"/>
  <c r="M43"/>
  <c r="M41"/>
  <c r="M40"/>
  <c r="M39" s="1"/>
  <c r="M37"/>
  <c r="M36"/>
  <c r="M34"/>
  <c r="M32"/>
  <c r="M31"/>
  <c r="M29"/>
  <c r="M28"/>
  <c r="M26"/>
  <c r="M25" s="1"/>
  <c r="M23"/>
  <c r="M21"/>
  <c r="M19"/>
  <c r="M17"/>
  <c r="M16" s="1"/>
  <c r="M15" s="1"/>
  <c r="M13"/>
  <c r="M12" s="1"/>
  <c r="K26"/>
  <c r="K25" s="1"/>
  <c r="K64"/>
  <c r="K60" s="1"/>
  <c r="O59"/>
  <c r="K80"/>
  <c r="K48"/>
  <c r="K47" s="1"/>
  <c r="K71"/>
  <c r="M80" l="1"/>
  <c r="N80" s="1"/>
  <c r="L25"/>
  <c r="N25" s="1"/>
  <c r="L55"/>
  <c r="N55" s="1"/>
  <c r="N64"/>
  <c r="N71"/>
  <c r="N41"/>
  <c r="M11"/>
  <c r="N56"/>
  <c r="N40"/>
  <c r="N16"/>
  <c r="L54"/>
  <c r="L53" s="1"/>
  <c r="L60"/>
  <c r="N60" s="1"/>
  <c r="N68"/>
  <c r="N67"/>
  <c r="M66"/>
  <c r="M54" s="1"/>
  <c r="M53" s="1"/>
  <c r="M83" s="1"/>
  <c r="K50"/>
  <c r="N66" l="1"/>
  <c r="L11"/>
  <c r="L83" s="1"/>
  <c r="N83" s="1"/>
  <c r="N54"/>
  <c r="N53"/>
  <c r="O53"/>
  <c r="K41" l="1"/>
  <c r="K40" l="1"/>
  <c r="K39" s="1"/>
  <c r="K19" l="1"/>
  <c r="K23" l="1"/>
  <c r="K21"/>
  <c r="K17"/>
  <c r="O71"/>
  <c r="O66"/>
  <c r="K58"/>
  <c r="O56"/>
  <c r="K56"/>
  <c r="K70"/>
  <c r="K43"/>
  <c r="K29"/>
  <c r="K28"/>
  <c r="K32"/>
  <c r="K34"/>
  <c r="K45"/>
  <c r="K44" s="1"/>
  <c r="K68"/>
  <c r="K67" s="1"/>
  <c r="K31"/>
  <c r="K13"/>
  <c r="K12" s="1"/>
  <c r="N13"/>
  <c r="N12" s="1"/>
  <c r="K37"/>
  <c r="K36"/>
  <c r="K66" l="1"/>
  <c r="K55"/>
  <c r="N11"/>
  <c r="K16"/>
  <c r="K15" s="1"/>
  <c r="K11" s="1"/>
  <c r="K54" l="1"/>
  <c r="K53" s="1"/>
  <c r="K83" s="1"/>
</calcChain>
</file>

<file path=xl/sharedStrings.xml><?xml version="1.0" encoding="utf-8"?>
<sst xmlns="http://schemas.openxmlformats.org/spreadsheetml/2006/main" count="678" uniqueCount="164">
  <si>
    <t>014</t>
  </si>
  <si>
    <t>ВСЕГО ДОХОДОВ</t>
  </si>
  <si>
    <t>06</t>
  </si>
  <si>
    <t>1</t>
  </si>
  <si>
    <t>2</t>
  </si>
  <si>
    <t>№ строки</t>
  </si>
  <si>
    <t>3</t>
  </si>
  <si>
    <t>4</t>
  </si>
  <si>
    <t>5</t>
  </si>
  <si>
    <t>6</t>
  </si>
  <si>
    <t>7</t>
  </si>
  <si>
    <t>8</t>
  </si>
  <si>
    <t>Код бюджетной классификации</t>
  </si>
  <si>
    <t>НАЛОГИ НА ПРИБЫЛЬ, ДОХОДЫ</t>
  </si>
  <si>
    <t>Налог на доходы физических лиц</t>
  </si>
  <si>
    <t>НАЛОГИ НА ИМУЩЕСТВО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</si>
  <si>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</si>
  <si>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код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</si>
  <si>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</si>
  <si>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</si>
  <si>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</si>
  <si>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</si>
  <si>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</si>
  <si>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подвида дохода</t>
  </si>
  <si>
    <t>Код классификации операций сектора государственного управления, относящихся к доходам бюджетов</t>
  </si>
  <si>
    <t>000</t>
  </si>
  <si>
    <t>00</t>
  </si>
  <si>
    <t>0000</t>
  </si>
  <si>
    <t>182</t>
  </si>
  <si>
    <t>01</t>
  </si>
  <si>
    <t>110</t>
  </si>
  <si>
    <t>010</t>
  </si>
  <si>
    <t>02</t>
  </si>
  <si>
    <t>020</t>
  </si>
  <si>
    <t>05</t>
  </si>
  <si>
    <t>03</t>
  </si>
  <si>
    <t>08</t>
  </si>
  <si>
    <t>ГОСУДАРСТВЕННАЯ ПОШЛИНА</t>
  </si>
  <si>
    <t>04</t>
  </si>
  <si>
    <t>10</t>
  </si>
  <si>
    <t>001</t>
  </si>
  <si>
    <t>13</t>
  </si>
  <si>
    <t>130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</si>
  <si>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</si>
  <si>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</si>
  <si>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ДОХОДЫ ОТ ОКАЗАНИЯ ПЛАТНЫХ УСЛУГ И КОМПЕНСАЦИИ ЗАТРАТ ГОСУДАРСТВА</t>
  </si>
  <si>
    <t>849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</si>
  <si>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</si>
  <si>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(тыс.рублей)</t>
  </si>
  <si>
    <t>Налоговые и неналоговые доходы</t>
  </si>
  <si>
    <t>065</t>
  </si>
  <si>
    <t>033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</si>
  <si>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</si>
  <si>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</si>
  <si>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0601</t>
  </si>
  <si>
    <t>Доходы поступающие в порядке возмещения расходов, понесенных в связи с эксплуатацией имущества сельских поселений</t>
  </si>
  <si>
    <t>999</t>
  </si>
  <si>
    <t>0301</t>
  </si>
  <si>
    <t>15</t>
  </si>
  <si>
    <t>30</t>
  </si>
  <si>
    <t xml:space="preserve">Субвенции бюджетам бюджетной системы Российской Федерации </t>
  </si>
  <si>
    <t>35</t>
  </si>
  <si>
    <t>118</t>
  </si>
  <si>
    <t>40</t>
  </si>
  <si>
    <t>49</t>
  </si>
  <si>
    <t>Земельный налог</t>
  </si>
  <si>
    <t>Прочие межбюджетные трансферты, передаваемые бюджетам</t>
  </si>
  <si>
    <t>Прочие межбюджетные трансферты, передаваемые  бюджетам сельских поселений</t>
  </si>
  <si>
    <t>НАЛОГИ НА СОВОКУПНЫЙ ДОХОД</t>
  </si>
  <si>
    <t>Единый сельскохозяйственный налог</t>
  </si>
  <si>
    <t>030</t>
  </si>
  <si>
    <t>Земельный налог с организаций</t>
  </si>
  <si>
    <t>040</t>
  </si>
  <si>
    <t>Земельный налог с физических лиц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</si>
  <si>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
</t>
  </si>
  <si>
    <t>060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</si>
  <si>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</si>
  <si>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 от компенсации затрат государства
</t>
  </si>
  <si>
    <t>150</t>
  </si>
  <si>
    <t xml:space="preserve">Налог на имущество физических лиц </t>
  </si>
  <si>
    <t>Земельный налог с организаций, обладающих земельным участком, расположенным в границах сельских поселений</t>
  </si>
  <si>
    <t>16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</si>
  <si>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</si>
  <si>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Дотации  бюджетам бюджетной системы Российской Федерации </t>
  </si>
  <si>
    <t xml:space="preserve">Дотации  на выравнивание  бюджетной обеспеченности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</si>
  <si>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</si>
  <si>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 сельских поселений на выравнивание бюджетной обеспеченности  из бюджета субъекта Российской Федерации</t>
  </si>
  <si>
    <t>Приложение  2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</si>
  <si>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</si>
  <si>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</si>
  <si>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</si>
  <si>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 xml:space="preserve">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</si>
  <si>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</si>
  <si>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</si>
  <si>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</si>
  <si>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</si>
  <si>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</si>
  <si>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</si>
  <si>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</si>
  <si>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</si>
  <si>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</si>
  <si>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</si>
  <si>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</si>
  <si>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</si>
  <si>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</si>
  <si>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</si>
  <si>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</si>
  <si>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</si>
  <si>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Прочие межбюджетные трансферты, передаваемые бюджетам сельских поселений (на обеспечение сбалансированности  бюджетов сельских  поселений  муниципального района)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</si>
  <si>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</si>
  <si>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11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</si>
  <si>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</si>
  <si>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</si>
  <si>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</si>
  <si>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</si>
  <si>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7412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</si>
  <si>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</t>
  </si>
  <si>
    <t xml:space="preserve">ДОХОДЫ ОТ ИСПОЛЬЗОВАНИЯ ИМУЩЕСТВА, НАХОДЯЩЕГОСЯ В ГОСУДАРСТВЕННОЙ И МУНИЦИПАЛЬНОЙ СОБСТВЕННОСТИ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</si>
  <si>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</si>
  <si>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1049</t>
  </si>
  <si>
    <t>Прочие межбюджетные трансферты, передаваемые бюджетам сельских поселений (на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труда))</t>
  </si>
  <si>
    <t>19</t>
  </si>
  <si>
    <t>60</t>
  </si>
  <si>
    <t>17</t>
  </si>
  <si>
    <t>ПРОЧИЕ НЕНАЛОГОВЫЕ ДОХОДЫ</t>
  </si>
  <si>
    <t>0001</t>
  </si>
  <si>
    <t>Инициативные платежи, зачисляемые в бюджеты сельских поселений (поступления от юридических лиц (индивидуальных предпринимателей))</t>
  </si>
  <si>
    <t>0002</t>
  </si>
  <si>
    <t>Инициативные платежи, зачисляемые в бюджеты сельских поселений (поступления от физических лиц)</t>
  </si>
  <si>
    <t>2724</t>
  </si>
  <si>
    <t>7641</t>
  </si>
  <si>
    <t>7745</t>
  </si>
  <si>
    <t>7749</t>
  </si>
  <si>
    <t>Прочие межбюджетные трансферты передаваемые бюджетам сельских поселений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</si>
  <si>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1364</t>
  </si>
  <si>
    <t>140</t>
  </si>
  <si>
    <t>ШТРАФЫ, САНКЦИИ, ВОЗМЕЩЕНИЕ УЩЕРБА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</si>
  <si>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</si>
  <si>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</si>
  <si>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</si>
  <si>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</si>
  <si>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Возврат  прочих остатков субсидий,субвенций и иных межбюджетных трансфертов,имеющих целевое назначение, прошлых лет из бюджетов сельских поселений</t>
  </si>
  <si>
    <t>Прочие   межбюджетные трансферты, передаваемые бюджетам сельских поселений (на подготовку объектов жилищно-коммунального хозяйства поселений и объектов социальной сферы Абанского района к отопительному периоду)</t>
  </si>
  <si>
    <t>Прочие  межбюджетные трансферты, передаваемые бюджетам сельских поселений (на обеспечение первичных мер пожарной безопасности)</t>
  </si>
  <si>
    <t>Прочие  межбюджетные трансферты, передаваемые бюджетам сельских поселений (на осуществление расходов, направленных на реализацию мероприятий по поддержки местных инициатив)</t>
  </si>
  <si>
    <t>Иные  межбюджетные трансферты</t>
  </si>
  <si>
    <t xml:space="preserve"> Межбюджетные трансферты, передаваемые бюджетам муниципальных образований  на осуществление части полномочий по решению вопросов местного значения в соответствии с заключенными соглашениями </t>
  </si>
  <si>
    <t xml:space="preserve"> 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</si>
  <si>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(на оплату (возмещения) расходов по приобретению и доставке твердого топлива, приобретение электрической энергии (оплате услуг по передаче электрической энергии, являющейся неотъемлемой частью процесса поставки электрической энергии потребителям) для  учреждений в сфере образования, культуры, спорта, находящихся в ведении муниципального района)</t>
  </si>
  <si>
    <t>Прочие межбюджетные трансферты передаваемые бюджетам сельских поселений (на частичную компенсацию расходов на повышение оплаты труда отдельным категориям работников бюджетной сферы Красноярского края )</t>
  </si>
  <si>
    <t>Прочие межбюджетные трансферты передаваемые бюджетам сельских поселений (за содействие развитию налогового потенциала)</t>
  </si>
  <si>
    <t>к  проекту Решения Хандальского сельского Совета депутатов "Об утверждении отчета об</t>
  </si>
  <si>
    <t>исполнении бюджета поселения за 2023 год"</t>
  </si>
  <si>
    <t>Уточненный план</t>
  </si>
  <si>
    <t>Исполнено</t>
  </si>
  <si>
    <t>Неисполненые назначения</t>
  </si>
  <si>
    <t>Утверждено Решением о бюджете</t>
  </si>
  <si>
    <t xml:space="preserve"> Доходы бюджета поселения</t>
  </si>
  <si>
    <t>024</t>
  </si>
  <si>
    <t>Субвенции местным бюджетам на выполнение передаваемых полномочий субьектов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</si>
  <si>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</si>
  <si>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7514</t>
  </si>
  <si>
    <t>Субвенции бюджетам сельских поселений на выполнение передаваемых полномочий субъектов Российской Федерации (по созданию и обеспечению деятельности административных комиссий)</t>
  </si>
  <si>
    <t>от 00.00.2024 № 00-00Р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</si>
</sst>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.0"/>
    <numFmt numFmtId="165" formatCode="#,##0_ ;[Red]\-#,##0\ "/>
    <numFmt numFmtId="166" formatCode="0.0"/>
    <numFmt numFmtId="167" formatCode="#,##0.0_р_."/>
  </numFmts>
  <fonts count="1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u/>
      <sz val="10"/>
      <color indexed="12"/>
      <name val="Arial Cyr"/>
      <charset val="204"/>
    </font>
    <font>
      <sz val="12"/>
      <name val="Times New Roman"/>
      <family val="1"/>
      <charset val="204"/>
    </font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9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26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0" fontId="6" fillId="0" borderId="0"/>
    <xf numFmtId="0" fontId="7" fillId="0" borderId="0"/>
  </cellStyleXfs>
  <cellXfs count="55">
    <xf numFmtId="0" fontId="0" fillId="0" borderId="0" xfId="0"/>
    <xf numFmtId="0" fontId="3" fillId="0" borderId="0" xfId="0" applyFont="1"/>
    <xf numFmtId="0" fontId="5" fillId="0" borderId="0" xfId="0" applyFont="1"/>
    <xf numFmtId="0" fontId="5" fillId="0" borderId="0" xfId="0" applyFont="1" applyFill="1" applyAlignment="1">
      <alignment horizontal="center" vertical="center"/>
    </xf>
    <xf numFmtId="49" fontId="5" fillId="0" borderId="0" xfId="2" applyNumberFormat="1" applyFont="1" applyFill="1" applyBorder="1" applyAlignment="1" applyProtection="1">
      <alignment horizontal="center" vertical="center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49" fontId="5" fillId="0" borderId="1" xfId="2" applyNumberFormat="1" applyFont="1" applyFill="1" applyBorder="1" applyAlignment="1" applyProtection="1">
      <alignment horizontal="center" vertical="top"/>
    </xf>
    <xf numFmtId="0" fontId="5" fillId="0" borderId="1" xfId="0" applyFont="1" applyFill="1" applyBorder="1" applyAlignment="1">
      <alignment horizontal="justify" vertical="top" wrapText="1"/>
    </xf>
    <xf numFmtId="167" fontId="5" fillId="0" borderId="1" xfId="0" applyNumberFormat="1" applyFont="1" applyFill="1" applyBorder="1" applyAlignment="1">
      <alignment horizontal="center" vertical="top" wrapText="1"/>
    </xf>
    <xf numFmtId="167" fontId="5" fillId="0" borderId="1" xfId="0" applyNumberFormat="1" applyFont="1" applyBorder="1" applyAlignment="1">
      <alignment horizontal="center" vertical="justify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167" fontId="5" fillId="0" borderId="1" xfId="0" applyNumberFormat="1" applyFont="1" applyBorder="1" applyAlignment="1">
      <alignment horizontal="center" vertical="justify" wrapText="1"/>
    </xf>
    <xf numFmtId="0" fontId="5" fillId="0" borderId="1" xfId="0" applyFont="1" applyFill="1" applyBorder="1" applyAlignment="1">
      <alignment vertical="top" wrapText="1"/>
    </xf>
    <xf numFmtId="0" fontId="5" fillId="0" borderId="0" xfId="1" applyFont="1" applyAlignment="1" applyProtection="1">
      <alignment vertical="top" wrapText="1"/>
    </xf>
    <xf numFmtId="166" fontId="5" fillId="0" borderId="1" xfId="0" applyNumberFormat="1" applyFont="1" applyBorder="1" applyAlignment="1">
      <alignment horizontal="center" vertical="justify" wrapText="1"/>
    </xf>
    <xf numFmtId="0" fontId="5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wrapText="1"/>
    </xf>
    <xf numFmtId="49" fontId="5" fillId="2" borderId="1" xfId="2" applyNumberFormat="1" applyFont="1" applyFill="1" applyBorder="1" applyAlignment="1" applyProtection="1">
      <alignment horizontal="center" vertical="top"/>
    </xf>
    <xf numFmtId="167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center" wrapText="1"/>
    </xf>
    <xf numFmtId="167" fontId="5" fillId="0" borderId="1" xfId="0" applyNumberFormat="1" applyFont="1" applyFill="1" applyBorder="1" applyAlignment="1">
      <alignment horizontal="center" vertical="justify" wrapText="1"/>
    </xf>
    <xf numFmtId="0" fontId="5" fillId="0" borderId="1" xfId="0" applyFont="1" applyFill="1" applyBorder="1" applyAlignment="1">
      <alignment wrapText="1"/>
    </xf>
    <xf numFmtId="49" fontId="5" fillId="3" borderId="1" xfId="2" applyNumberFormat="1" applyFont="1" applyFill="1" applyBorder="1" applyAlignment="1" applyProtection="1">
      <alignment horizontal="center" vertical="top"/>
    </xf>
    <xf numFmtId="167" fontId="5" fillId="0" borderId="1" xfId="0" applyNumberFormat="1" applyFont="1" applyFill="1" applyBorder="1" applyAlignment="1">
      <alignment horizontal="center" vertical="justify"/>
    </xf>
    <xf numFmtId="167" fontId="5" fillId="4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wrapText="1"/>
    </xf>
    <xf numFmtId="164" fontId="5" fillId="2" borderId="1" xfId="0" applyNumberFormat="1" applyFont="1" applyFill="1" applyBorder="1" applyAlignment="1">
      <alignment horizontal="center" vertical="top" wrapText="1"/>
    </xf>
    <xf numFmtId="49" fontId="5" fillId="0" borderId="4" xfId="3" applyNumberFormat="1" applyFont="1" applyBorder="1" applyAlignment="1" applyProtection="1">
      <alignment horizontal="left" vertical="center" wrapText="1"/>
    </xf>
    <xf numFmtId="49" fontId="5" fillId="0" borderId="5" xfId="0" applyNumberFormat="1" applyFont="1" applyBorder="1" applyAlignment="1" applyProtection="1">
      <alignment horizontal="left" wrapText="1"/>
    </xf>
    <xf numFmtId="167" fontId="5" fillId="0" borderId="6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Border="1" applyAlignment="1" applyProtection="1">
      <alignment horizontal="left" wrapText="1"/>
    </xf>
    <xf numFmtId="49" fontId="5" fillId="0" borderId="1" xfId="4" applyNumberFormat="1" applyFont="1" applyBorder="1" applyAlignment="1" applyProtection="1">
      <alignment horizontal="left" vertical="center" wrapText="1"/>
    </xf>
    <xf numFmtId="49" fontId="9" fillId="0" borderId="5" xfId="0" applyNumberFormat="1" applyFont="1" applyBorder="1" applyAlignment="1" applyProtection="1">
      <alignment horizontal="left" wrapText="1"/>
    </xf>
    <xf numFmtId="49" fontId="5" fillId="0" borderId="2" xfId="2" applyNumberFormat="1" applyFont="1" applyFill="1" applyBorder="1" applyAlignment="1" applyProtection="1">
      <alignment horizontal="center" vertical="center" textRotation="90" wrapText="1"/>
    </xf>
    <xf numFmtId="165" fontId="5" fillId="0" borderId="0" xfId="0" applyNumberFormat="1" applyFont="1" applyFill="1" applyBorder="1" applyAlignment="1">
      <alignment horizontal="right" vertical="center" wrapText="1"/>
    </xf>
    <xf numFmtId="165" fontId="5" fillId="0" borderId="0" xfId="0" applyNumberFormat="1" applyFont="1" applyFill="1" applyAlignment="1">
      <alignment horizontal="right" vertical="center"/>
    </xf>
    <xf numFmtId="0" fontId="5" fillId="0" borderId="0" xfId="0" applyFont="1" applyAlignment="1">
      <alignment horizontal="right"/>
    </xf>
    <xf numFmtId="0" fontId="0" fillId="0" borderId="0" xfId="0" applyAlignment="1"/>
    <xf numFmtId="0" fontId="5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textRotation="90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/>
    <xf numFmtId="0" fontId="8" fillId="0" borderId="0" xfId="0" applyFont="1" applyAlignment="1"/>
    <xf numFmtId="0" fontId="5" fillId="0" borderId="3" xfId="0" applyFont="1" applyBorder="1" applyAlignment="1">
      <alignment horizontal="right"/>
    </xf>
  </cellXfs>
  <cellStyles count="5">
    <cellStyle name="Гиперссылка" xfId="1" builtinId="8"/>
    <cellStyle name="Обычный" xfId="0" builtinId="0"/>
    <cellStyle name="Обычный_доходы ПР. №4 " xfId="3"/>
    <cellStyle name="Обычный_доходы ПР. №4 _1" xfId="4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S271"/>
  <sheetViews>
    <sheetView tabSelected="1" view="pageBreakPreview" zoomScaleNormal="100" workbookViewId="0">
      <selection activeCell="A6" sqref="A6:N6"/>
    </sheetView>
  </sheetViews>
  <sheetFormatPr defaultRowHeight="15"/>
  <cols>
    <col min="1" max="1" width="4.28515625" style="1" customWidth="1"/>
    <col min="2" max="2" width="4.5703125" style="1" customWidth="1"/>
    <col min="3" max="4" width="3.85546875" style="1" customWidth="1"/>
    <col min="5" max="5" width="3.5703125" style="1" customWidth="1"/>
    <col min="6" max="6" width="4.85546875" style="1" customWidth="1"/>
    <col min="7" max="7" width="4.140625" style="1" customWidth="1"/>
    <col min="8" max="8" width="5.5703125" style="1" customWidth="1"/>
    <col min="9" max="9" width="9.140625" style="1"/>
    <col min="10" max="10" width="37.28515625" style="1" customWidth="1"/>
    <col min="11" max="11" width="14.7109375" style="1" customWidth="1"/>
    <col min="12" max="12" width="14.28515625" style="1" customWidth="1"/>
    <col min="13" max="13" width="12.42578125" style="1" customWidth="1"/>
    <col min="14" max="14" width="16.7109375" style="1" customWidth="1"/>
    <col min="15" max="15" width="0.28515625" style="1" customWidth="1"/>
    <col min="16" max="16384" width="9.140625" style="1"/>
  </cols>
  <sheetData>
    <row r="1" spans="1:19" ht="15.75">
      <c r="J1" s="42" t="s">
        <v>87</v>
      </c>
      <c r="K1" s="42"/>
      <c r="L1" s="42"/>
      <c r="M1" s="42"/>
      <c r="N1" s="42"/>
    </row>
    <row r="2" spans="1:19" ht="15.75">
      <c r="F2" s="43" t="s">
        <v>151</v>
      </c>
      <c r="G2" s="45"/>
      <c r="H2" s="45"/>
      <c r="I2" s="45"/>
      <c r="J2" s="45"/>
      <c r="K2" s="45"/>
      <c r="L2" s="45"/>
      <c r="M2" s="45"/>
      <c r="N2" s="45"/>
    </row>
    <row r="3" spans="1:19" ht="15.75">
      <c r="A3" s="2"/>
      <c r="B3" s="2"/>
      <c r="C3" s="2"/>
      <c r="D3" s="2"/>
      <c r="E3" s="2"/>
      <c r="F3" s="2"/>
      <c r="G3" s="2"/>
      <c r="H3" s="2"/>
      <c r="I3" s="2"/>
      <c r="J3" s="43" t="s">
        <v>152</v>
      </c>
      <c r="K3" s="43"/>
      <c r="L3" s="43"/>
      <c r="M3" s="43"/>
      <c r="N3" s="43"/>
    </row>
    <row r="4" spans="1:19" ht="15.75">
      <c r="A4" s="2"/>
      <c r="B4" s="2"/>
      <c r="C4" s="2"/>
      <c r="D4" s="2"/>
      <c r="E4" s="2"/>
      <c r="F4" s="2"/>
      <c r="G4" s="2"/>
      <c r="H4" s="2"/>
      <c r="I4" s="2"/>
      <c r="J4" s="44" t="s">
        <v>163</v>
      </c>
      <c r="K4" s="44"/>
      <c r="L4" s="44"/>
      <c r="M4" s="44"/>
      <c r="N4" s="44"/>
    </row>
    <row r="5" spans="1:19" ht="15.75">
      <c r="A5" s="3"/>
      <c r="B5" s="4"/>
      <c r="C5" s="4"/>
      <c r="D5" s="4"/>
      <c r="E5" s="4"/>
      <c r="F5" s="4"/>
      <c r="G5" s="4"/>
      <c r="H5" s="4"/>
      <c r="I5" s="4"/>
      <c r="J5" s="5"/>
      <c r="K5" s="5"/>
      <c r="L5" s="2"/>
      <c r="M5" s="2"/>
      <c r="N5" s="2"/>
      <c r="O5" s="2"/>
      <c r="P5" s="2"/>
      <c r="Q5" s="2"/>
      <c r="R5" s="2"/>
      <c r="S5" s="2"/>
    </row>
    <row r="6" spans="1:19" ht="15.75">
      <c r="A6" s="51" t="s">
        <v>157</v>
      </c>
      <c r="B6" s="51"/>
      <c r="C6" s="51"/>
      <c r="D6" s="51"/>
      <c r="E6" s="51"/>
      <c r="F6" s="51"/>
      <c r="G6" s="51"/>
      <c r="H6" s="51"/>
      <c r="I6" s="51"/>
      <c r="J6" s="51"/>
      <c r="K6" s="52"/>
      <c r="L6" s="52"/>
      <c r="M6" s="52"/>
      <c r="N6" s="53"/>
      <c r="O6" s="2"/>
      <c r="P6" s="2"/>
      <c r="Q6" s="2"/>
      <c r="R6" s="2"/>
      <c r="S6" s="2"/>
    </row>
    <row r="7" spans="1:19" ht="15.75">
      <c r="A7" s="3"/>
      <c r="B7" s="4"/>
      <c r="C7" s="4"/>
      <c r="D7" s="4"/>
      <c r="E7" s="4"/>
      <c r="F7" s="4"/>
      <c r="G7" s="4"/>
      <c r="H7" s="4"/>
      <c r="I7" s="4"/>
      <c r="J7" s="6"/>
      <c r="K7" s="6"/>
      <c r="L7" s="54" t="s">
        <v>48</v>
      </c>
      <c r="M7" s="54"/>
      <c r="N7" s="54"/>
      <c r="O7" s="2"/>
      <c r="P7" s="2"/>
      <c r="Q7" s="2"/>
      <c r="R7" s="2"/>
      <c r="S7" s="2"/>
    </row>
    <row r="8" spans="1:19" ht="15.75" customHeight="1">
      <c r="A8" s="49" t="s">
        <v>5</v>
      </c>
      <c r="B8" s="50" t="s">
        <v>12</v>
      </c>
      <c r="C8" s="50"/>
      <c r="D8" s="50"/>
      <c r="E8" s="50"/>
      <c r="F8" s="50"/>
      <c r="G8" s="50"/>
      <c r="H8" s="50"/>
      <c r="I8" s="50"/>
      <c r="J8" s="46" t="s">
        <v>16</v>
      </c>
      <c r="K8" s="46" t="s">
        <v>156</v>
      </c>
      <c r="L8" s="46" t="s">
        <v>153</v>
      </c>
      <c r="M8" s="46" t="s">
        <v>154</v>
      </c>
      <c r="N8" s="46" t="s">
        <v>155</v>
      </c>
      <c r="O8" s="2"/>
      <c r="P8" s="2"/>
      <c r="Q8" s="2"/>
      <c r="R8" s="2"/>
      <c r="S8" s="2"/>
    </row>
    <row r="9" spans="1:19" ht="165" customHeight="1">
      <c r="A9" s="49"/>
      <c r="B9" s="41" t="s">
        <v>17</v>
      </c>
      <c r="C9" s="41" t="s">
        <v>18</v>
      </c>
      <c r="D9" s="41" t="s">
        <v>19</v>
      </c>
      <c r="E9" s="41" t="s">
        <v>20</v>
      </c>
      <c r="F9" s="41" t="s">
        <v>21</v>
      </c>
      <c r="G9" s="41" t="s">
        <v>22</v>
      </c>
      <c r="H9" s="41" t="s">
        <v>23</v>
      </c>
      <c r="I9" s="41" t="s">
        <v>24</v>
      </c>
      <c r="J9" s="46"/>
      <c r="K9" s="46"/>
      <c r="L9" s="47"/>
      <c r="M9" s="48"/>
      <c r="N9" s="46"/>
      <c r="O9" s="2"/>
      <c r="P9" s="2"/>
      <c r="Q9" s="2"/>
      <c r="R9" s="2"/>
      <c r="S9" s="2"/>
    </row>
    <row r="10" spans="1:19" ht="15.75">
      <c r="A10" s="7"/>
      <c r="B10" s="8" t="s">
        <v>3</v>
      </c>
      <c r="C10" s="8" t="s">
        <v>4</v>
      </c>
      <c r="D10" s="8" t="s">
        <v>6</v>
      </c>
      <c r="E10" s="8" t="s">
        <v>7</v>
      </c>
      <c r="F10" s="8" t="s">
        <v>8</v>
      </c>
      <c r="G10" s="8" t="s">
        <v>9</v>
      </c>
      <c r="H10" s="8" t="s">
        <v>10</v>
      </c>
      <c r="I10" s="8" t="s">
        <v>11</v>
      </c>
      <c r="J10" s="9">
        <v>9</v>
      </c>
      <c r="K10" s="9">
        <v>10</v>
      </c>
      <c r="L10" s="10">
        <v>11</v>
      </c>
      <c r="M10" s="10"/>
      <c r="N10" s="10">
        <v>12</v>
      </c>
      <c r="O10" s="2"/>
      <c r="P10" s="2"/>
      <c r="Q10" s="2"/>
      <c r="R10" s="2"/>
      <c r="S10" s="2"/>
    </row>
    <row r="11" spans="1:19" ht="15.75">
      <c r="A11" s="10">
        <v>1</v>
      </c>
      <c r="B11" s="11" t="s">
        <v>25</v>
      </c>
      <c r="C11" s="11" t="s">
        <v>3</v>
      </c>
      <c r="D11" s="11" t="s">
        <v>26</v>
      </c>
      <c r="E11" s="11" t="s">
        <v>26</v>
      </c>
      <c r="F11" s="11" t="s">
        <v>25</v>
      </c>
      <c r="G11" s="11" t="s">
        <v>26</v>
      </c>
      <c r="H11" s="11" t="s">
        <v>27</v>
      </c>
      <c r="I11" s="11" t="s">
        <v>25</v>
      </c>
      <c r="J11" s="26" t="s">
        <v>49</v>
      </c>
      <c r="K11" s="13">
        <f>K12+K25+K28+K36+K43+K15+K39+K50+K47</f>
        <v>503.1</v>
      </c>
      <c r="L11" s="13">
        <f>L12+L25+L28+L36+L43+L15+L39+L50+L47</f>
        <v>721.4</v>
      </c>
      <c r="M11" s="13">
        <f>M12+M25+M28+M36+M43+M15+M39+M50+M47</f>
        <v>748.2</v>
      </c>
      <c r="N11" s="13">
        <f>N12+N25+N28+N36+N43+N15+N39</f>
        <v>-26.79999999999999</v>
      </c>
      <c r="O11" s="2"/>
      <c r="P11" s="2"/>
      <c r="Q11" s="2"/>
      <c r="R11" s="2"/>
      <c r="S11" s="2"/>
    </row>
    <row r="12" spans="1:19" ht="15.75">
      <c r="A12" s="10">
        <v>2</v>
      </c>
      <c r="B12" s="11" t="s">
        <v>28</v>
      </c>
      <c r="C12" s="11" t="s">
        <v>3</v>
      </c>
      <c r="D12" s="11" t="s">
        <v>29</v>
      </c>
      <c r="E12" s="11" t="s">
        <v>26</v>
      </c>
      <c r="F12" s="11" t="s">
        <v>25</v>
      </c>
      <c r="G12" s="11" t="s">
        <v>26</v>
      </c>
      <c r="H12" s="11" t="s">
        <v>27</v>
      </c>
      <c r="I12" s="11" t="s">
        <v>25</v>
      </c>
      <c r="J12" s="12" t="s">
        <v>13</v>
      </c>
      <c r="K12" s="13">
        <f t="shared" ref="K12:N13" si="0">K13</f>
        <v>50</v>
      </c>
      <c r="L12" s="13">
        <f t="shared" si="0"/>
        <v>50</v>
      </c>
      <c r="M12" s="31">
        <f t="shared" si="0"/>
        <v>55.2</v>
      </c>
      <c r="N12" s="31">
        <f t="shared" si="0"/>
        <v>-5.2000000000000028</v>
      </c>
      <c r="O12" s="2"/>
      <c r="P12" s="2"/>
      <c r="Q12" s="2"/>
      <c r="R12" s="2"/>
      <c r="S12" s="2"/>
    </row>
    <row r="13" spans="1:19" ht="15.75">
      <c r="A13" s="10">
        <v>3</v>
      </c>
      <c r="B13" s="11" t="s">
        <v>28</v>
      </c>
      <c r="C13" s="11" t="s">
        <v>3</v>
      </c>
      <c r="D13" s="11" t="s">
        <v>29</v>
      </c>
      <c r="E13" s="11" t="s">
        <v>32</v>
      </c>
      <c r="F13" s="11" t="s">
        <v>25</v>
      </c>
      <c r="G13" s="11" t="s">
        <v>29</v>
      </c>
      <c r="H13" s="11" t="s">
        <v>27</v>
      </c>
      <c r="I13" s="11" t="s">
        <v>30</v>
      </c>
      <c r="J13" s="12" t="s">
        <v>14</v>
      </c>
      <c r="K13" s="13">
        <f t="shared" si="0"/>
        <v>50</v>
      </c>
      <c r="L13" s="13">
        <f t="shared" si="0"/>
        <v>50</v>
      </c>
      <c r="M13" s="13">
        <f t="shared" si="0"/>
        <v>55.2</v>
      </c>
      <c r="N13" s="13">
        <f t="shared" si="0"/>
        <v>-5.2000000000000028</v>
      </c>
      <c r="O13" s="2"/>
      <c r="P13" s="2"/>
      <c r="Q13" s="2"/>
      <c r="R13" s="2"/>
      <c r="S13" s="2"/>
    </row>
    <row r="14" spans="1:19" ht="93.75" customHeight="1">
      <c r="A14" s="10">
        <v>4</v>
      </c>
      <c r="B14" s="11" t="s">
        <v>28</v>
      </c>
      <c r="C14" s="11" t="s">
        <v>3</v>
      </c>
      <c r="D14" s="11" t="s">
        <v>29</v>
      </c>
      <c r="E14" s="11" t="s">
        <v>32</v>
      </c>
      <c r="F14" s="11" t="s">
        <v>31</v>
      </c>
      <c r="G14" s="11" t="s">
        <v>29</v>
      </c>
      <c r="H14" s="11" t="s">
        <v>27</v>
      </c>
      <c r="I14" s="11" t="s">
        <v>30</v>
      </c>
      <c r="J14" s="15" t="s">
        <v>47</v>
      </c>
      <c r="K14" s="13">
        <v>50</v>
      </c>
      <c r="L14" s="13">
        <v>50</v>
      </c>
      <c r="M14" s="14">
        <v>55.2</v>
      </c>
      <c r="N14" s="14">
        <f>L14-M14</f>
        <v>-5.2000000000000028</v>
      </c>
      <c r="O14" s="2"/>
      <c r="P14" s="2"/>
      <c r="Q14" s="2"/>
      <c r="R14" s="2"/>
      <c r="S14" s="2"/>
    </row>
    <row r="15" spans="1:19" ht="63">
      <c r="A15" s="10">
        <v>5</v>
      </c>
      <c r="B15" s="11" t="s">
        <v>28</v>
      </c>
      <c r="C15" s="11" t="s">
        <v>3</v>
      </c>
      <c r="D15" s="11" t="s">
        <v>35</v>
      </c>
      <c r="E15" s="11" t="s">
        <v>26</v>
      </c>
      <c r="F15" s="11" t="s">
        <v>25</v>
      </c>
      <c r="G15" s="11" t="s">
        <v>26</v>
      </c>
      <c r="H15" s="11" t="s">
        <v>27</v>
      </c>
      <c r="I15" s="11" t="s">
        <v>25</v>
      </c>
      <c r="J15" s="15" t="s">
        <v>88</v>
      </c>
      <c r="K15" s="13">
        <f>K16</f>
        <v>233.1</v>
      </c>
      <c r="L15" s="13">
        <f>L16</f>
        <v>253.50000000000003</v>
      </c>
      <c r="M15" s="14">
        <f>M16</f>
        <v>271.39999999999998</v>
      </c>
      <c r="N15" s="14">
        <f t="shared" ref="N15:N81" si="1">L15-M15</f>
        <v>-17.899999999999949</v>
      </c>
      <c r="O15" s="2"/>
      <c r="P15" s="2"/>
      <c r="Q15" s="2"/>
      <c r="R15" s="2"/>
      <c r="S15" s="2"/>
    </row>
    <row r="16" spans="1:19" ht="47.25">
      <c r="A16" s="10">
        <v>6</v>
      </c>
      <c r="B16" s="11" t="s">
        <v>28</v>
      </c>
      <c r="C16" s="11" t="s">
        <v>3</v>
      </c>
      <c r="D16" s="11" t="s">
        <v>35</v>
      </c>
      <c r="E16" s="11" t="s">
        <v>32</v>
      </c>
      <c r="F16" s="11" t="s">
        <v>25</v>
      </c>
      <c r="G16" s="11" t="s">
        <v>29</v>
      </c>
      <c r="H16" s="11" t="s">
        <v>27</v>
      </c>
      <c r="I16" s="11" t="s">
        <v>30</v>
      </c>
      <c r="J16" s="15" t="s">
        <v>89</v>
      </c>
      <c r="K16" s="13">
        <f>K17+K19+K21+K23</f>
        <v>233.1</v>
      </c>
      <c r="L16" s="13">
        <f>L17+L19+L21+L23</f>
        <v>253.50000000000003</v>
      </c>
      <c r="M16" s="14">
        <f>M17+M19+M21+M23</f>
        <v>271.39999999999998</v>
      </c>
      <c r="N16" s="14">
        <f t="shared" si="1"/>
        <v>-17.899999999999949</v>
      </c>
      <c r="O16" s="2"/>
      <c r="P16" s="2"/>
      <c r="Q16" s="2"/>
      <c r="R16" s="2"/>
      <c r="S16" s="2"/>
    </row>
    <row r="17" spans="1:19" ht="126">
      <c r="A17" s="10">
        <v>7</v>
      </c>
      <c r="B17" s="11" t="s">
        <v>28</v>
      </c>
      <c r="C17" s="11" t="s">
        <v>3</v>
      </c>
      <c r="D17" s="11" t="s">
        <v>35</v>
      </c>
      <c r="E17" s="11" t="s">
        <v>32</v>
      </c>
      <c r="F17" s="11" t="s">
        <v>90</v>
      </c>
      <c r="G17" s="11" t="s">
        <v>29</v>
      </c>
      <c r="H17" s="11" t="s">
        <v>27</v>
      </c>
      <c r="I17" s="11" t="s">
        <v>30</v>
      </c>
      <c r="J17" s="15" t="s">
        <v>91</v>
      </c>
      <c r="K17" s="13">
        <f>K18</f>
        <v>110.4</v>
      </c>
      <c r="L17" s="13">
        <f>L18</f>
        <v>127.3</v>
      </c>
      <c r="M17" s="13">
        <f>M18</f>
        <v>140.6</v>
      </c>
      <c r="N17" s="14">
        <f t="shared" si="1"/>
        <v>-13.299999999999997</v>
      </c>
      <c r="O17" s="2"/>
      <c r="P17" s="2"/>
      <c r="Q17" s="2"/>
      <c r="R17" s="2"/>
      <c r="S17" s="2"/>
    </row>
    <row r="18" spans="1:19" ht="204.75">
      <c r="A18" s="10">
        <v>8</v>
      </c>
      <c r="B18" s="11" t="s">
        <v>28</v>
      </c>
      <c r="C18" s="11" t="s">
        <v>3</v>
      </c>
      <c r="D18" s="11" t="s">
        <v>35</v>
      </c>
      <c r="E18" s="11" t="s">
        <v>32</v>
      </c>
      <c r="F18" s="11" t="s">
        <v>92</v>
      </c>
      <c r="G18" s="11" t="s">
        <v>29</v>
      </c>
      <c r="H18" s="11" t="s">
        <v>27</v>
      </c>
      <c r="I18" s="11" t="s">
        <v>30</v>
      </c>
      <c r="J18" s="15" t="s">
        <v>93</v>
      </c>
      <c r="K18" s="13">
        <v>110.4</v>
      </c>
      <c r="L18" s="13">
        <v>127.3</v>
      </c>
      <c r="M18" s="14">
        <v>140.6</v>
      </c>
      <c r="N18" s="14">
        <f t="shared" si="1"/>
        <v>-13.299999999999997</v>
      </c>
      <c r="O18" s="2"/>
      <c r="P18" s="2"/>
      <c r="Q18" s="2"/>
      <c r="R18" s="2"/>
      <c r="S18" s="2"/>
    </row>
    <row r="19" spans="1:19" ht="157.5">
      <c r="A19" s="10">
        <v>9</v>
      </c>
      <c r="B19" s="11" t="s">
        <v>28</v>
      </c>
      <c r="C19" s="11" t="s">
        <v>3</v>
      </c>
      <c r="D19" s="11" t="s">
        <v>35</v>
      </c>
      <c r="E19" s="11" t="s">
        <v>32</v>
      </c>
      <c r="F19" s="11" t="s">
        <v>94</v>
      </c>
      <c r="G19" s="11" t="s">
        <v>29</v>
      </c>
      <c r="H19" s="11" t="s">
        <v>27</v>
      </c>
      <c r="I19" s="11" t="s">
        <v>30</v>
      </c>
      <c r="J19" s="15" t="s">
        <v>95</v>
      </c>
      <c r="K19" s="13">
        <f>K20</f>
        <v>0.8</v>
      </c>
      <c r="L19" s="13">
        <f>L20</f>
        <v>0.9</v>
      </c>
      <c r="M19" s="13">
        <f>M20</f>
        <v>0.7</v>
      </c>
      <c r="N19" s="14">
        <f t="shared" si="1"/>
        <v>0.20000000000000007</v>
      </c>
      <c r="O19" s="2"/>
      <c r="P19" s="2"/>
      <c r="Q19" s="2"/>
      <c r="R19" s="2"/>
      <c r="S19" s="2"/>
    </row>
    <row r="20" spans="1:19" ht="236.25">
      <c r="A20" s="10">
        <v>10</v>
      </c>
      <c r="B20" s="11" t="s">
        <v>28</v>
      </c>
      <c r="C20" s="11" t="s">
        <v>3</v>
      </c>
      <c r="D20" s="11" t="s">
        <v>35</v>
      </c>
      <c r="E20" s="11" t="s">
        <v>32</v>
      </c>
      <c r="F20" s="11" t="s">
        <v>96</v>
      </c>
      <c r="G20" s="11" t="s">
        <v>29</v>
      </c>
      <c r="H20" s="11" t="s">
        <v>27</v>
      </c>
      <c r="I20" s="11" t="s">
        <v>30</v>
      </c>
      <c r="J20" s="15" t="s">
        <v>97</v>
      </c>
      <c r="K20" s="13">
        <v>0.8</v>
      </c>
      <c r="L20" s="13">
        <v>0.9</v>
      </c>
      <c r="M20" s="14">
        <v>0.7</v>
      </c>
      <c r="N20" s="14">
        <f t="shared" si="1"/>
        <v>0.20000000000000007</v>
      </c>
      <c r="O20" s="2"/>
      <c r="P20" s="2"/>
      <c r="Q20" s="2"/>
      <c r="R20" s="2"/>
      <c r="S20" s="2"/>
    </row>
    <row r="21" spans="1:19" ht="126">
      <c r="A21" s="10">
        <v>11</v>
      </c>
      <c r="B21" s="11" t="s">
        <v>28</v>
      </c>
      <c r="C21" s="11" t="s">
        <v>3</v>
      </c>
      <c r="D21" s="11" t="s">
        <v>35</v>
      </c>
      <c r="E21" s="11" t="s">
        <v>32</v>
      </c>
      <c r="F21" s="11" t="s">
        <v>98</v>
      </c>
      <c r="G21" s="11" t="s">
        <v>29</v>
      </c>
      <c r="H21" s="11" t="s">
        <v>27</v>
      </c>
      <c r="I21" s="11" t="s">
        <v>30</v>
      </c>
      <c r="J21" s="15" t="s">
        <v>99</v>
      </c>
      <c r="K21" s="13">
        <f>K22</f>
        <v>136.5</v>
      </c>
      <c r="L21" s="13">
        <f>L22</f>
        <v>139.9</v>
      </c>
      <c r="M21" s="13">
        <f>M22</f>
        <v>145.4</v>
      </c>
      <c r="N21" s="14">
        <f t="shared" si="1"/>
        <v>-5.5</v>
      </c>
      <c r="O21" s="2"/>
      <c r="P21" s="2"/>
      <c r="Q21" s="2"/>
      <c r="R21" s="2"/>
      <c r="S21" s="2"/>
    </row>
    <row r="22" spans="1:19" ht="204.75">
      <c r="A22" s="10">
        <v>12</v>
      </c>
      <c r="B22" s="11" t="s">
        <v>28</v>
      </c>
      <c r="C22" s="11" t="s">
        <v>3</v>
      </c>
      <c r="D22" s="11" t="s">
        <v>35</v>
      </c>
      <c r="E22" s="11" t="s">
        <v>32</v>
      </c>
      <c r="F22" s="11" t="s">
        <v>100</v>
      </c>
      <c r="G22" s="11" t="s">
        <v>29</v>
      </c>
      <c r="H22" s="11" t="s">
        <v>27</v>
      </c>
      <c r="I22" s="11" t="s">
        <v>30</v>
      </c>
      <c r="J22" s="15" t="s">
        <v>101</v>
      </c>
      <c r="K22" s="13">
        <v>136.5</v>
      </c>
      <c r="L22" s="13">
        <v>139.9</v>
      </c>
      <c r="M22" s="14">
        <v>145.4</v>
      </c>
      <c r="N22" s="14">
        <f t="shared" si="1"/>
        <v>-5.5</v>
      </c>
      <c r="O22" s="2"/>
      <c r="P22" s="2"/>
      <c r="Q22" s="2"/>
      <c r="R22" s="2"/>
      <c r="S22" s="2"/>
    </row>
    <row r="23" spans="1:19" ht="126">
      <c r="A23" s="10">
        <v>13</v>
      </c>
      <c r="B23" s="11" t="s">
        <v>28</v>
      </c>
      <c r="C23" s="11" t="s">
        <v>3</v>
      </c>
      <c r="D23" s="11" t="s">
        <v>35</v>
      </c>
      <c r="E23" s="11" t="s">
        <v>32</v>
      </c>
      <c r="F23" s="11" t="s">
        <v>102</v>
      </c>
      <c r="G23" s="11" t="s">
        <v>29</v>
      </c>
      <c r="H23" s="11" t="s">
        <v>27</v>
      </c>
      <c r="I23" s="11" t="s">
        <v>30</v>
      </c>
      <c r="J23" s="15" t="s">
        <v>103</v>
      </c>
      <c r="K23" s="13">
        <f>K24</f>
        <v>-14.6</v>
      </c>
      <c r="L23" s="13">
        <f>L24</f>
        <v>-14.6</v>
      </c>
      <c r="M23" s="13">
        <f>M24</f>
        <v>-15.3</v>
      </c>
      <c r="N23" s="14">
        <f t="shared" si="1"/>
        <v>0.70000000000000107</v>
      </c>
      <c r="O23" s="2"/>
      <c r="P23" s="2"/>
      <c r="Q23" s="2"/>
      <c r="R23" s="2"/>
      <c r="S23" s="2"/>
    </row>
    <row r="24" spans="1:19" ht="204.75">
      <c r="A24" s="10">
        <v>14</v>
      </c>
      <c r="B24" s="11" t="s">
        <v>28</v>
      </c>
      <c r="C24" s="11" t="s">
        <v>3</v>
      </c>
      <c r="D24" s="11" t="s">
        <v>35</v>
      </c>
      <c r="E24" s="11" t="s">
        <v>32</v>
      </c>
      <c r="F24" s="11" t="s">
        <v>104</v>
      </c>
      <c r="G24" s="11" t="s">
        <v>29</v>
      </c>
      <c r="H24" s="11" t="s">
        <v>27</v>
      </c>
      <c r="I24" s="11" t="s">
        <v>30</v>
      </c>
      <c r="J24" s="15" t="s">
        <v>105</v>
      </c>
      <c r="K24" s="13">
        <v>-14.6</v>
      </c>
      <c r="L24" s="13">
        <v>-14.6</v>
      </c>
      <c r="M24" s="14">
        <v>-15.3</v>
      </c>
      <c r="N24" s="14">
        <f t="shared" si="1"/>
        <v>0.70000000000000107</v>
      </c>
      <c r="O24" s="2"/>
      <c r="P24" s="2"/>
      <c r="Q24" s="2"/>
      <c r="R24" s="2"/>
      <c r="S24" s="2"/>
    </row>
    <row r="25" spans="1:19" ht="31.5">
      <c r="A25" s="10">
        <v>15</v>
      </c>
      <c r="B25" s="11" t="s">
        <v>28</v>
      </c>
      <c r="C25" s="11" t="s">
        <v>3</v>
      </c>
      <c r="D25" s="11" t="s">
        <v>34</v>
      </c>
      <c r="E25" s="11" t="s">
        <v>26</v>
      </c>
      <c r="F25" s="11" t="s">
        <v>25</v>
      </c>
      <c r="G25" s="11" t="s">
        <v>26</v>
      </c>
      <c r="H25" s="11" t="s">
        <v>27</v>
      </c>
      <c r="I25" s="11" t="s">
        <v>25</v>
      </c>
      <c r="J25" s="15" t="s">
        <v>68</v>
      </c>
      <c r="K25" s="13">
        <f t="shared" ref="K25:M26" si="2">K26</f>
        <v>4</v>
      </c>
      <c r="L25" s="13">
        <f t="shared" si="2"/>
        <v>0</v>
      </c>
      <c r="M25" s="13">
        <f t="shared" si="2"/>
        <v>-0.5</v>
      </c>
      <c r="N25" s="14">
        <f t="shared" si="1"/>
        <v>0.5</v>
      </c>
      <c r="O25" s="2"/>
      <c r="P25" s="2"/>
      <c r="Q25" s="2"/>
      <c r="R25" s="2"/>
      <c r="S25" s="2"/>
    </row>
    <row r="26" spans="1:19" ht="31.5">
      <c r="A26" s="10">
        <v>16</v>
      </c>
      <c r="B26" s="11" t="s">
        <v>28</v>
      </c>
      <c r="C26" s="11" t="s">
        <v>3</v>
      </c>
      <c r="D26" s="11" t="s">
        <v>34</v>
      </c>
      <c r="E26" s="11" t="s">
        <v>35</v>
      </c>
      <c r="F26" s="11" t="s">
        <v>25</v>
      </c>
      <c r="G26" s="11" t="s">
        <v>29</v>
      </c>
      <c r="H26" s="11" t="s">
        <v>27</v>
      </c>
      <c r="I26" s="11" t="s">
        <v>30</v>
      </c>
      <c r="J26" s="15" t="s">
        <v>69</v>
      </c>
      <c r="K26" s="13">
        <f t="shared" si="2"/>
        <v>4</v>
      </c>
      <c r="L26" s="13">
        <f t="shared" si="2"/>
        <v>0</v>
      </c>
      <c r="M26" s="13">
        <f t="shared" si="2"/>
        <v>-0.5</v>
      </c>
      <c r="N26" s="14">
        <f t="shared" si="1"/>
        <v>0.5</v>
      </c>
      <c r="O26" s="2"/>
      <c r="P26" s="2"/>
      <c r="Q26" s="2"/>
      <c r="R26" s="2"/>
      <c r="S26" s="2"/>
    </row>
    <row r="27" spans="1:19" ht="31.5">
      <c r="A27" s="10">
        <v>17</v>
      </c>
      <c r="B27" s="11" t="s">
        <v>28</v>
      </c>
      <c r="C27" s="11" t="s">
        <v>3</v>
      </c>
      <c r="D27" s="11" t="s">
        <v>34</v>
      </c>
      <c r="E27" s="11" t="s">
        <v>35</v>
      </c>
      <c r="F27" s="11" t="s">
        <v>31</v>
      </c>
      <c r="G27" s="11" t="s">
        <v>29</v>
      </c>
      <c r="H27" s="11" t="s">
        <v>27</v>
      </c>
      <c r="I27" s="11" t="s">
        <v>30</v>
      </c>
      <c r="J27" s="15" t="s">
        <v>69</v>
      </c>
      <c r="K27" s="13">
        <v>4</v>
      </c>
      <c r="L27" s="13">
        <v>0</v>
      </c>
      <c r="M27" s="14">
        <v>-0.5</v>
      </c>
      <c r="N27" s="14">
        <f t="shared" si="1"/>
        <v>0.5</v>
      </c>
      <c r="O27" s="2"/>
      <c r="P27" s="2"/>
      <c r="Q27" s="2"/>
      <c r="R27" s="2"/>
      <c r="S27" s="2"/>
    </row>
    <row r="28" spans="1:19" ht="15.75">
      <c r="A28" s="10">
        <v>18</v>
      </c>
      <c r="B28" s="11" t="s">
        <v>28</v>
      </c>
      <c r="C28" s="11" t="s">
        <v>3</v>
      </c>
      <c r="D28" s="11" t="s">
        <v>2</v>
      </c>
      <c r="E28" s="11" t="s">
        <v>26</v>
      </c>
      <c r="F28" s="11" t="s">
        <v>25</v>
      </c>
      <c r="G28" s="11" t="s">
        <v>26</v>
      </c>
      <c r="H28" s="11" t="s">
        <v>27</v>
      </c>
      <c r="I28" s="11" t="s">
        <v>25</v>
      </c>
      <c r="J28" s="16" t="s">
        <v>15</v>
      </c>
      <c r="K28" s="17">
        <f>K33+K35+K30</f>
        <v>34</v>
      </c>
      <c r="L28" s="17">
        <f>L33+L35+L30</f>
        <v>51</v>
      </c>
      <c r="M28" s="17">
        <f>M33+M35+M30</f>
        <v>52.300000000000004</v>
      </c>
      <c r="N28" s="14">
        <f t="shared" si="1"/>
        <v>-1.3000000000000043</v>
      </c>
      <c r="O28" s="2"/>
      <c r="P28" s="2"/>
      <c r="Q28" s="2"/>
      <c r="R28" s="2"/>
      <c r="S28" s="2"/>
    </row>
    <row r="29" spans="1:19" ht="31.5">
      <c r="A29" s="10">
        <v>19</v>
      </c>
      <c r="B29" s="11" t="s">
        <v>28</v>
      </c>
      <c r="C29" s="11" t="s">
        <v>3</v>
      </c>
      <c r="D29" s="11" t="s">
        <v>2</v>
      </c>
      <c r="E29" s="11" t="s">
        <v>29</v>
      </c>
      <c r="F29" s="11" t="s">
        <v>25</v>
      </c>
      <c r="G29" s="11" t="s">
        <v>26</v>
      </c>
      <c r="H29" s="11" t="s">
        <v>27</v>
      </c>
      <c r="I29" s="11" t="s">
        <v>25</v>
      </c>
      <c r="J29" s="27" t="s">
        <v>79</v>
      </c>
      <c r="K29" s="28">
        <f>K30</f>
        <v>4</v>
      </c>
      <c r="L29" s="28">
        <f>L30</f>
        <v>8</v>
      </c>
      <c r="M29" s="28">
        <f>M30</f>
        <v>8.1</v>
      </c>
      <c r="N29" s="14">
        <f t="shared" si="1"/>
        <v>-9.9999999999999645E-2</v>
      </c>
      <c r="O29" s="2"/>
      <c r="P29" s="2"/>
      <c r="Q29" s="2"/>
      <c r="R29" s="2"/>
      <c r="S29" s="2"/>
    </row>
    <row r="30" spans="1:19" ht="78.75">
      <c r="A30" s="10">
        <v>20</v>
      </c>
      <c r="B30" s="11" t="s">
        <v>28</v>
      </c>
      <c r="C30" s="11" t="s">
        <v>3</v>
      </c>
      <c r="D30" s="11" t="s">
        <v>2</v>
      </c>
      <c r="E30" s="11" t="s">
        <v>29</v>
      </c>
      <c r="F30" s="11" t="s">
        <v>70</v>
      </c>
      <c r="G30" s="11" t="s">
        <v>39</v>
      </c>
      <c r="H30" s="11" t="s">
        <v>27</v>
      </c>
      <c r="I30" s="11" t="s">
        <v>30</v>
      </c>
      <c r="J30" s="16" t="s">
        <v>109</v>
      </c>
      <c r="K30" s="17">
        <v>4</v>
      </c>
      <c r="L30" s="17">
        <v>8</v>
      </c>
      <c r="M30" s="17">
        <v>8.1</v>
      </c>
      <c r="N30" s="14">
        <f t="shared" si="1"/>
        <v>-9.9999999999999645E-2</v>
      </c>
      <c r="O30" s="2"/>
      <c r="P30" s="2"/>
      <c r="Q30" s="2"/>
      <c r="R30" s="2"/>
      <c r="S30" s="2"/>
    </row>
    <row r="31" spans="1:19" ht="15.75">
      <c r="A31" s="10">
        <v>21</v>
      </c>
      <c r="B31" s="11" t="s">
        <v>28</v>
      </c>
      <c r="C31" s="11" t="s">
        <v>3</v>
      </c>
      <c r="D31" s="11" t="s">
        <v>2</v>
      </c>
      <c r="E31" s="11" t="s">
        <v>2</v>
      </c>
      <c r="F31" s="11" t="s">
        <v>25</v>
      </c>
      <c r="G31" s="11" t="s">
        <v>26</v>
      </c>
      <c r="H31" s="11" t="s">
        <v>27</v>
      </c>
      <c r="I31" s="11" t="s">
        <v>30</v>
      </c>
      <c r="J31" s="16" t="s">
        <v>65</v>
      </c>
      <c r="K31" s="17">
        <f>K33+K35</f>
        <v>30</v>
      </c>
      <c r="L31" s="17">
        <f>L33+L35</f>
        <v>43</v>
      </c>
      <c r="M31" s="17">
        <f>M33+M35</f>
        <v>44.2</v>
      </c>
      <c r="N31" s="14">
        <f t="shared" si="1"/>
        <v>-1.2000000000000028</v>
      </c>
      <c r="O31" s="2"/>
      <c r="P31" s="2"/>
      <c r="Q31" s="2"/>
      <c r="R31" s="2"/>
      <c r="S31" s="2"/>
    </row>
    <row r="32" spans="1:19" ht="15.75">
      <c r="A32" s="10">
        <v>22</v>
      </c>
      <c r="B32" s="11" t="s">
        <v>28</v>
      </c>
      <c r="C32" s="11" t="s">
        <v>3</v>
      </c>
      <c r="D32" s="11" t="s">
        <v>2</v>
      </c>
      <c r="E32" s="11" t="s">
        <v>2</v>
      </c>
      <c r="F32" s="11" t="s">
        <v>70</v>
      </c>
      <c r="G32" s="11" t="s">
        <v>26</v>
      </c>
      <c r="H32" s="11" t="s">
        <v>27</v>
      </c>
      <c r="I32" s="11" t="s">
        <v>30</v>
      </c>
      <c r="J32" s="16" t="s">
        <v>71</v>
      </c>
      <c r="K32" s="17">
        <f>K33</f>
        <v>20</v>
      </c>
      <c r="L32" s="17">
        <f>L33</f>
        <v>29.6</v>
      </c>
      <c r="M32" s="17">
        <f>M33</f>
        <v>29.7</v>
      </c>
      <c r="N32" s="14">
        <f t="shared" si="1"/>
        <v>-9.9999999999997868E-2</v>
      </c>
      <c r="O32" s="2"/>
      <c r="P32" s="2"/>
      <c r="Q32" s="2"/>
      <c r="R32" s="2"/>
      <c r="S32" s="2"/>
    </row>
    <row r="33" spans="1:19" ht="45.75" customHeight="1">
      <c r="A33" s="10">
        <v>23</v>
      </c>
      <c r="B33" s="11" t="s">
        <v>28</v>
      </c>
      <c r="C33" s="11" t="s">
        <v>3</v>
      </c>
      <c r="D33" s="11" t="s">
        <v>2</v>
      </c>
      <c r="E33" s="11" t="s">
        <v>2</v>
      </c>
      <c r="F33" s="11" t="s">
        <v>51</v>
      </c>
      <c r="G33" s="11" t="s">
        <v>39</v>
      </c>
      <c r="H33" s="11" t="s">
        <v>27</v>
      </c>
      <c r="I33" s="11" t="s">
        <v>30</v>
      </c>
      <c r="J33" s="29" t="s">
        <v>80</v>
      </c>
      <c r="K33" s="17">
        <v>20</v>
      </c>
      <c r="L33" s="17">
        <v>29.6</v>
      </c>
      <c r="M33" s="14">
        <v>29.7</v>
      </c>
      <c r="N33" s="14">
        <f t="shared" si="1"/>
        <v>-9.9999999999997868E-2</v>
      </c>
      <c r="O33" s="2"/>
      <c r="P33" s="2"/>
      <c r="Q33" s="2"/>
      <c r="R33" s="2"/>
      <c r="S33" s="2"/>
    </row>
    <row r="34" spans="1:19" ht="15" customHeight="1">
      <c r="A34" s="10">
        <v>24</v>
      </c>
      <c r="B34" s="11" t="s">
        <v>28</v>
      </c>
      <c r="C34" s="11" t="s">
        <v>3</v>
      </c>
      <c r="D34" s="11" t="s">
        <v>2</v>
      </c>
      <c r="E34" s="11" t="s">
        <v>2</v>
      </c>
      <c r="F34" s="11" t="s">
        <v>72</v>
      </c>
      <c r="G34" s="11" t="s">
        <v>26</v>
      </c>
      <c r="H34" s="11" t="s">
        <v>27</v>
      </c>
      <c r="I34" s="11" t="s">
        <v>30</v>
      </c>
      <c r="J34" s="15" t="s">
        <v>73</v>
      </c>
      <c r="K34" s="17">
        <f>K35</f>
        <v>10</v>
      </c>
      <c r="L34" s="17">
        <f>L35</f>
        <v>13.4</v>
      </c>
      <c r="M34" s="17">
        <f>M35</f>
        <v>14.5</v>
      </c>
      <c r="N34" s="14">
        <f t="shared" si="1"/>
        <v>-1.0999999999999996</v>
      </c>
      <c r="O34" s="2"/>
      <c r="P34" s="2"/>
      <c r="Q34" s="2"/>
      <c r="R34" s="2"/>
      <c r="S34" s="2"/>
    </row>
    <row r="35" spans="1:19" ht="63">
      <c r="A35" s="10">
        <v>25</v>
      </c>
      <c r="B35" s="11" t="s">
        <v>28</v>
      </c>
      <c r="C35" s="11" t="s">
        <v>3</v>
      </c>
      <c r="D35" s="11" t="s">
        <v>2</v>
      </c>
      <c r="E35" s="11" t="s">
        <v>2</v>
      </c>
      <c r="F35" s="11" t="s">
        <v>52</v>
      </c>
      <c r="G35" s="11" t="s">
        <v>39</v>
      </c>
      <c r="H35" s="11" t="s">
        <v>27</v>
      </c>
      <c r="I35" s="11" t="s">
        <v>30</v>
      </c>
      <c r="J35" s="15" t="s">
        <v>53</v>
      </c>
      <c r="K35" s="17">
        <v>10</v>
      </c>
      <c r="L35" s="17">
        <v>13.4</v>
      </c>
      <c r="M35" s="14">
        <v>14.5</v>
      </c>
      <c r="N35" s="14">
        <f t="shared" si="1"/>
        <v>-1.0999999999999996</v>
      </c>
      <c r="O35" s="2"/>
      <c r="P35" s="2"/>
      <c r="Q35" s="2"/>
      <c r="R35" s="2"/>
      <c r="S35" s="2"/>
    </row>
    <row r="36" spans="1:19" ht="15.75">
      <c r="A36" s="10">
        <v>26</v>
      </c>
      <c r="B36" s="11" t="s">
        <v>46</v>
      </c>
      <c r="C36" s="11" t="s">
        <v>3</v>
      </c>
      <c r="D36" s="11" t="s">
        <v>36</v>
      </c>
      <c r="E36" s="11" t="s">
        <v>26</v>
      </c>
      <c r="F36" s="11" t="s">
        <v>25</v>
      </c>
      <c r="G36" s="11" t="s">
        <v>26</v>
      </c>
      <c r="H36" s="11" t="s">
        <v>27</v>
      </c>
      <c r="I36" s="11" t="s">
        <v>25</v>
      </c>
      <c r="J36" s="12" t="s">
        <v>37</v>
      </c>
      <c r="K36" s="13">
        <f>K38</f>
        <v>2</v>
      </c>
      <c r="L36" s="13">
        <f>L38</f>
        <v>1.1000000000000001</v>
      </c>
      <c r="M36" s="13">
        <f>M38</f>
        <v>1.1000000000000001</v>
      </c>
      <c r="N36" s="14">
        <f t="shared" si="1"/>
        <v>0</v>
      </c>
      <c r="O36" s="2"/>
      <c r="P36" s="2"/>
      <c r="Q36" s="2"/>
      <c r="R36" s="2"/>
      <c r="S36" s="2"/>
    </row>
    <row r="37" spans="1:19" ht="64.5" customHeight="1">
      <c r="A37" s="10">
        <v>27</v>
      </c>
      <c r="B37" s="11" t="s">
        <v>46</v>
      </c>
      <c r="C37" s="11" t="s">
        <v>3</v>
      </c>
      <c r="D37" s="11" t="s">
        <v>36</v>
      </c>
      <c r="E37" s="11" t="s">
        <v>38</v>
      </c>
      <c r="F37" s="11" t="s">
        <v>25</v>
      </c>
      <c r="G37" s="11" t="s">
        <v>29</v>
      </c>
      <c r="H37" s="11" t="s">
        <v>27</v>
      </c>
      <c r="I37" s="11" t="s">
        <v>30</v>
      </c>
      <c r="J37" s="12" t="s">
        <v>74</v>
      </c>
      <c r="K37" s="13">
        <f>K38</f>
        <v>2</v>
      </c>
      <c r="L37" s="13">
        <f>L38</f>
        <v>1.1000000000000001</v>
      </c>
      <c r="M37" s="13">
        <f>M38</f>
        <v>1.1000000000000001</v>
      </c>
      <c r="N37" s="14">
        <f t="shared" si="1"/>
        <v>0</v>
      </c>
      <c r="O37" s="2"/>
      <c r="P37" s="2"/>
      <c r="Q37" s="2"/>
      <c r="R37" s="2"/>
      <c r="S37" s="2"/>
    </row>
    <row r="38" spans="1:19" ht="141.75">
      <c r="A38" s="10">
        <v>28</v>
      </c>
      <c r="B38" s="11" t="s">
        <v>46</v>
      </c>
      <c r="C38" s="11" t="s">
        <v>3</v>
      </c>
      <c r="D38" s="11" t="s">
        <v>36</v>
      </c>
      <c r="E38" s="11" t="s">
        <v>38</v>
      </c>
      <c r="F38" s="11" t="s">
        <v>33</v>
      </c>
      <c r="G38" s="11" t="s">
        <v>29</v>
      </c>
      <c r="H38" s="11" t="s">
        <v>27</v>
      </c>
      <c r="I38" s="11" t="s">
        <v>30</v>
      </c>
      <c r="J38" s="18" t="s">
        <v>116</v>
      </c>
      <c r="K38" s="13">
        <v>2</v>
      </c>
      <c r="L38" s="13">
        <v>1.1000000000000001</v>
      </c>
      <c r="M38" s="13">
        <v>1.1000000000000001</v>
      </c>
      <c r="N38" s="14">
        <f t="shared" si="1"/>
        <v>0</v>
      </c>
      <c r="O38" s="2"/>
      <c r="P38" s="2"/>
      <c r="Q38" s="2"/>
      <c r="R38" s="2"/>
      <c r="S38" s="2"/>
    </row>
    <row r="39" spans="1:19" ht="78.75">
      <c r="A39" s="10">
        <v>29</v>
      </c>
      <c r="B39" s="11" t="s">
        <v>46</v>
      </c>
      <c r="C39" s="11" t="s">
        <v>3</v>
      </c>
      <c r="D39" s="11" t="s">
        <v>110</v>
      </c>
      <c r="E39" s="11" t="s">
        <v>26</v>
      </c>
      <c r="F39" s="11" t="s">
        <v>25</v>
      </c>
      <c r="G39" s="11" t="s">
        <v>26</v>
      </c>
      <c r="H39" s="11" t="s">
        <v>27</v>
      </c>
      <c r="I39" s="11" t="s">
        <v>25</v>
      </c>
      <c r="J39" s="18" t="s">
        <v>117</v>
      </c>
      <c r="K39" s="13">
        <f t="shared" ref="K39:L41" si="3">K40</f>
        <v>30</v>
      </c>
      <c r="L39" s="13">
        <f t="shared" si="3"/>
        <v>30</v>
      </c>
      <c r="M39" s="13">
        <f t="shared" ref="M39" si="4">M40</f>
        <v>30.5</v>
      </c>
      <c r="N39" s="14">
        <f t="shared" si="1"/>
        <v>-0.5</v>
      </c>
      <c r="O39" s="2"/>
      <c r="P39" s="2"/>
      <c r="Q39" s="2"/>
      <c r="R39" s="2"/>
      <c r="S39" s="2"/>
    </row>
    <row r="40" spans="1:19" ht="128.25" customHeight="1">
      <c r="A40" s="10">
        <v>30</v>
      </c>
      <c r="B40" s="11" t="s">
        <v>46</v>
      </c>
      <c r="C40" s="11" t="s">
        <v>3</v>
      </c>
      <c r="D40" s="11" t="s">
        <v>110</v>
      </c>
      <c r="E40" s="11" t="s">
        <v>34</v>
      </c>
      <c r="F40" s="11" t="s">
        <v>25</v>
      </c>
      <c r="G40" s="11" t="s">
        <v>26</v>
      </c>
      <c r="H40" s="11" t="s">
        <v>27</v>
      </c>
      <c r="I40" s="11" t="s">
        <v>111</v>
      </c>
      <c r="J40" s="18" t="s">
        <v>112</v>
      </c>
      <c r="K40" s="13">
        <f t="shared" si="3"/>
        <v>30</v>
      </c>
      <c r="L40" s="13">
        <f t="shared" si="3"/>
        <v>30</v>
      </c>
      <c r="M40" s="13">
        <f t="shared" ref="M40:M41" si="5">M41</f>
        <v>30.5</v>
      </c>
      <c r="N40" s="14">
        <f t="shared" si="1"/>
        <v>-0.5</v>
      </c>
      <c r="O40" s="2"/>
      <c r="P40" s="2"/>
      <c r="Q40" s="2"/>
      <c r="R40" s="2"/>
      <c r="S40" s="2"/>
    </row>
    <row r="41" spans="1:19" ht="173.25">
      <c r="A41" s="10">
        <v>31</v>
      </c>
      <c r="B41" s="11" t="s">
        <v>46</v>
      </c>
      <c r="C41" s="11" t="s">
        <v>3</v>
      </c>
      <c r="D41" s="11" t="s">
        <v>110</v>
      </c>
      <c r="E41" s="11" t="s">
        <v>34</v>
      </c>
      <c r="F41" s="11" t="s">
        <v>70</v>
      </c>
      <c r="G41" s="11" t="s">
        <v>26</v>
      </c>
      <c r="H41" s="11" t="s">
        <v>27</v>
      </c>
      <c r="I41" s="11" t="s">
        <v>111</v>
      </c>
      <c r="J41" s="18" t="s">
        <v>118</v>
      </c>
      <c r="K41" s="13">
        <f t="shared" si="3"/>
        <v>30</v>
      </c>
      <c r="L41" s="13">
        <f t="shared" si="3"/>
        <v>30</v>
      </c>
      <c r="M41" s="13">
        <f t="shared" si="5"/>
        <v>30.5</v>
      </c>
      <c r="N41" s="14">
        <f t="shared" si="1"/>
        <v>-0.5</v>
      </c>
      <c r="O41" s="2"/>
      <c r="P41" s="2"/>
      <c r="Q41" s="2"/>
      <c r="R41" s="2"/>
      <c r="S41" s="2"/>
    </row>
    <row r="42" spans="1:19" ht="126">
      <c r="A42" s="10">
        <v>32</v>
      </c>
      <c r="B42" s="11" t="s">
        <v>46</v>
      </c>
      <c r="C42" s="11" t="s">
        <v>3</v>
      </c>
      <c r="D42" s="11" t="s">
        <v>110</v>
      </c>
      <c r="E42" s="11" t="s">
        <v>34</v>
      </c>
      <c r="F42" s="11" t="s">
        <v>113</v>
      </c>
      <c r="G42" s="11" t="s">
        <v>39</v>
      </c>
      <c r="H42" s="11" t="s">
        <v>27</v>
      </c>
      <c r="I42" s="11" t="s">
        <v>111</v>
      </c>
      <c r="J42" s="18" t="s">
        <v>114</v>
      </c>
      <c r="K42" s="13">
        <v>30</v>
      </c>
      <c r="L42" s="13">
        <v>30</v>
      </c>
      <c r="M42" s="13">
        <v>30.5</v>
      </c>
      <c r="N42" s="14">
        <f t="shared" si="1"/>
        <v>-0.5</v>
      </c>
      <c r="O42" s="2"/>
      <c r="P42" s="2"/>
      <c r="Q42" s="2"/>
      <c r="R42" s="2"/>
      <c r="S42" s="2"/>
    </row>
    <row r="43" spans="1:19" ht="29.25" customHeight="1">
      <c r="A43" s="10">
        <v>33</v>
      </c>
      <c r="B43" s="11" t="s">
        <v>46</v>
      </c>
      <c r="C43" s="11" t="s">
        <v>3</v>
      </c>
      <c r="D43" s="11" t="s">
        <v>41</v>
      </c>
      <c r="E43" s="11" t="s">
        <v>26</v>
      </c>
      <c r="F43" s="11" t="s">
        <v>25</v>
      </c>
      <c r="G43" s="11" t="s">
        <v>26</v>
      </c>
      <c r="H43" s="11" t="s">
        <v>27</v>
      </c>
      <c r="I43" s="11" t="s">
        <v>25</v>
      </c>
      <c r="J43" s="15" t="s">
        <v>45</v>
      </c>
      <c r="K43" s="20">
        <f>K46</f>
        <v>150</v>
      </c>
      <c r="L43" s="20">
        <f>L46</f>
        <v>260.2</v>
      </c>
      <c r="M43" s="20">
        <f>M46</f>
        <v>262.60000000000002</v>
      </c>
      <c r="N43" s="14">
        <f t="shared" si="1"/>
        <v>-2.4000000000000341</v>
      </c>
      <c r="O43" s="2"/>
      <c r="P43" s="2"/>
      <c r="Q43" s="2"/>
      <c r="R43" s="2"/>
      <c r="S43" s="2"/>
    </row>
    <row r="44" spans="1:19" ht="21" customHeight="1">
      <c r="A44" s="10">
        <v>34</v>
      </c>
      <c r="B44" s="11" t="s">
        <v>46</v>
      </c>
      <c r="C44" s="11" t="s">
        <v>3</v>
      </c>
      <c r="D44" s="11" t="s">
        <v>41</v>
      </c>
      <c r="E44" s="11" t="s">
        <v>32</v>
      </c>
      <c r="F44" s="11" t="s">
        <v>25</v>
      </c>
      <c r="G44" s="11" t="s">
        <v>26</v>
      </c>
      <c r="H44" s="11" t="s">
        <v>27</v>
      </c>
      <c r="I44" s="11" t="s">
        <v>42</v>
      </c>
      <c r="J44" s="21" t="s">
        <v>77</v>
      </c>
      <c r="K44" s="20">
        <f t="shared" ref="K44:M45" si="6">K45</f>
        <v>150</v>
      </c>
      <c r="L44" s="20">
        <f t="shared" si="6"/>
        <v>260.2</v>
      </c>
      <c r="M44" s="20">
        <f t="shared" si="6"/>
        <v>262.60000000000002</v>
      </c>
      <c r="N44" s="14">
        <f t="shared" si="1"/>
        <v>-2.4000000000000341</v>
      </c>
      <c r="O44" s="2"/>
      <c r="P44" s="2"/>
      <c r="Q44" s="2"/>
      <c r="R44" s="2"/>
      <c r="S44" s="2"/>
    </row>
    <row r="45" spans="1:19" ht="48.75" customHeight="1">
      <c r="A45" s="10">
        <v>35</v>
      </c>
      <c r="B45" s="11" t="s">
        <v>46</v>
      </c>
      <c r="C45" s="11" t="s">
        <v>3</v>
      </c>
      <c r="D45" s="11" t="s">
        <v>41</v>
      </c>
      <c r="E45" s="11" t="s">
        <v>32</v>
      </c>
      <c r="F45" s="11" t="s">
        <v>75</v>
      </c>
      <c r="G45" s="11" t="s">
        <v>26</v>
      </c>
      <c r="H45" s="11" t="s">
        <v>27</v>
      </c>
      <c r="I45" s="11" t="s">
        <v>42</v>
      </c>
      <c r="J45" s="19" t="s">
        <v>76</v>
      </c>
      <c r="K45" s="20">
        <f t="shared" si="6"/>
        <v>150</v>
      </c>
      <c r="L45" s="20">
        <f t="shared" si="6"/>
        <v>260.2</v>
      </c>
      <c r="M45" s="20">
        <f t="shared" si="6"/>
        <v>262.60000000000002</v>
      </c>
      <c r="N45" s="14">
        <f t="shared" si="1"/>
        <v>-2.4000000000000341</v>
      </c>
      <c r="O45" s="2"/>
      <c r="P45" s="2"/>
      <c r="Q45" s="2"/>
      <c r="R45" s="2"/>
      <c r="S45" s="2"/>
    </row>
    <row r="46" spans="1:19" ht="63">
      <c r="A46" s="10">
        <v>36</v>
      </c>
      <c r="B46" s="11" t="s">
        <v>46</v>
      </c>
      <c r="C46" s="11" t="s">
        <v>3</v>
      </c>
      <c r="D46" s="11" t="s">
        <v>41</v>
      </c>
      <c r="E46" s="11" t="s">
        <v>32</v>
      </c>
      <c r="F46" s="11" t="s">
        <v>50</v>
      </c>
      <c r="G46" s="11" t="s">
        <v>39</v>
      </c>
      <c r="H46" s="11" t="s">
        <v>27</v>
      </c>
      <c r="I46" s="11" t="s">
        <v>42</v>
      </c>
      <c r="J46" s="22" t="s">
        <v>55</v>
      </c>
      <c r="K46" s="17">
        <v>150</v>
      </c>
      <c r="L46" s="17">
        <v>260.2</v>
      </c>
      <c r="M46" s="14">
        <v>262.60000000000002</v>
      </c>
      <c r="N46" s="14">
        <f t="shared" si="1"/>
        <v>-2.4000000000000341</v>
      </c>
      <c r="O46" s="2"/>
      <c r="P46" s="2"/>
      <c r="Q46" s="2"/>
      <c r="R46" s="2"/>
      <c r="S46" s="2"/>
    </row>
    <row r="47" spans="1:19" ht="15.75">
      <c r="A47" s="10"/>
      <c r="B47" s="11" t="s">
        <v>46</v>
      </c>
      <c r="C47" s="11" t="s">
        <v>3</v>
      </c>
      <c r="D47" s="11" t="s">
        <v>81</v>
      </c>
      <c r="E47" s="11" t="s">
        <v>26</v>
      </c>
      <c r="F47" s="11" t="s">
        <v>25</v>
      </c>
      <c r="G47" s="11" t="s">
        <v>26</v>
      </c>
      <c r="H47" s="11" t="s">
        <v>27</v>
      </c>
      <c r="I47" s="11" t="s">
        <v>135</v>
      </c>
      <c r="J47" s="40" t="s">
        <v>136</v>
      </c>
      <c r="K47" s="17">
        <f>K48</f>
        <v>0</v>
      </c>
      <c r="L47" s="17">
        <f>L48</f>
        <v>1.5</v>
      </c>
      <c r="M47" s="17">
        <f>M48</f>
        <v>1.5</v>
      </c>
      <c r="N47" s="14">
        <f t="shared" si="1"/>
        <v>0</v>
      </c>
      <c r="O47" s="2"/>
      <c r="P47" s="2"/>
      <c r="Q47" s="2"/>
      <c r="R47" s="2"/>
      <c r="S47" s="2"/>
    </row>
    <row r="48" spans="1:19" ht="34.5">
      <c r="A48" s="10"/>
      <c r="B48" s="11" t="s">
        <v>46</v>
      </c>
      <c r="C48" s="11" t="s">
        <v>3</v>
      </c>
      <c r="D48" s="11" t="s">
        <v>81</v>
      </c>
      <c r="E48" s="11" t="s">
        <v>32</v>
      </c>
      <c r="F48" s="11" t="s">
        <v>25</v>
      </c>
      <c r="G48" s="11" t="s">
        <v>32</v>
      </c>
      <c r="H48" s="11" t="s">
        <v>27</v>
      </c>
      <c r="I48" s="11" t="s">
        <v>135</v>
      </c>
      <c r="J48" s="40" t="s">
        <v>137</v>
      </c>
      <c r="K48" s="17">
        <f>K49</f>
        <v>0</v>
      </c>
      <c r="L48" s="17">
        <f>L49</f>
        <v>1.5</v>
      </c>
      <c r="M48" s="14">
        <v>1.5</v>
      </c>
      <c r="N48" s="14">
        <f t="shared" si="1"/>
        <v>0</v>
      </c>
      <c r="O48" s="2"/>
      <c r="P48" s="2"/>
      <c r="Q48" s="2"/>
      <c r="R48" s="2"/>
      <c r="S48" s="2"/>
    </row>
    <row r="49" spans="1:19" ht="45.75">
      <c r="A49" s="10"/>
      <c r="B49" s="11" t="s">
        <v>46</v>
      </c>
      <c r="C49" s="11" t="s">
        <v>3</v>
      </c>
      <c r="D49" s="11" t="s">
        <v>81</v>
      </c>
      <c r="E49" s="11" t="s">
        <v>32</v>
      </c>
      <c r="F49" s="11" t="s">
        <v>33</v>
      </c>
      <c r="G49" s="11" t="s">
        <v>32</v>
      </c>
      <c r="H49" s="11" t="s">
        <v>27</v>
      </c>
      <c r="I49" s="11" t="s">
        <v>135</v>
      </c>
      <c r="J49" s="40" t="s">
        <v>138</v>
      </c>
      <c r="K49" s="17">
        <v>0</v>
      </c>
      <c r="L49" s="17">
        <v>1.5</v>
      </c>
      <c r="M49" s="14">
        <v>1.5</v>
      </c>
      <c r="N49" s="14">
        <f t="shared" si="1"/>
        <v>0</v>
      </c>
      <c r="O49" s="2"/>
      <c r="P49" s="2"/>
      <c r="Q49" s="2"/>
      <c r="R49" s="2"/>
      <c r="S49" s="2"/>
    </row>
    <row r="50" spans="1:19" ht="31.5">
      <c r="A50" s="10">
        <v>37</v>
      </c>
      <c r="B50" s="11" t="s">
        <v>46</v>
      </c>
      <c r="C50" s="11" t="s">
        <v>3</v>
      </c>
      <c r="D50" s="11" t="s">
        <v>123</v>
      </c>
      <c r="E50" s="11" t="s">
        <v>26</v>
      </c>
      <c r="F50" s="11" t="s">
        <v>25</v>
      </c>
      <c r="G50" s="11" t="s">
        <v>26</v>
      </c>
      <c r="H50" s="11" t="s">
        <v>27</v>
      </c>
      <c r="I50" s="11" t="s">
        <v>25</v>
      </c>
      <c r="J50" s="22" t="s">
        <v>124</v>
      </c>
      <c r="K50" s="17">
        <f>K51+K52</f>
        <v>0</v>
      </c>
      <c r="L50" s="17">
        <f>L51+L52</f>
        <v>74.100000000000009</v>
      </c>
      <c r="M50" s="17">
        <f t="shared" ref="M50" si="7">M51+M52</f>
        <v>74.100000000000009</v>
      </c>
      <c r="N50" s="14">
        <f t="shared" si="1"/>
        <v>0</v>
      </c>
      <c r="O50" s="2"/>
      <c r="P50" s="2"/>
      <c r="Q50" s="2"/>
      <c r="R50" s="2"/>
      <c r="S50" s="2"/>
    </row>
    <row r="51" spans="1:19" ht="78.75">
      <c r="A51" s="10">
        <v>38</v>
      </c>
      <c r="B51" s="11" t="s">
        <v>46</v>
      </c>
      <c r="C51" s="11" t="s">
        <v>3</v>
      </c>
      <c r="D51" s="11" t="s">
        <v>123</v>
      </c>
      <c r="E51" s="11" t="s">
        <v>58</v>
      </c>
      <c r="F51" s="11" t="s">
        <v>70</v>
      </c>
      <c r="G51" s="11" t="s">
        <v>39</v>
      </c>
      <c r="H51" s="11" t="s">
        <v>125</v>
      </c>
      <c r="I51" s="11" t="s">
        <v>78</v>
      </c>
      <c r="J51" s="22" t="s">
        <v>126</v>
      </c>
      <c r="K51" s="17">
        <v>0</v>
      </c>
      <c r="L51" s="17">
        <v>8.1999999999999993</v>
      </c>
      <c r="M51" s="14">
        <v>8.1999999999999993</v>
      </c>
      <c r="N51" s="14">
        <f t="shared" si="1"/>
        <v>0</v>
      </c>
      <c r="O51" s="2"/>
      <c r="P51" s="2"/>
      <c r="Q51" s="2"/>
      <c r="R51" s="2"/>
      <c r="S51" s="2"/>
    </row>
    <row r="52" spans="1:19" ht="63">
      <c r="A52" s="10">
        <v>39</v>
      </c>
      <c r="B52" s="11" t="s">
        <v>46</v>
      </c>
      <c r="C52" s="11" t="s">
        <v>3</v>
      </c>
      <c r="D52" s="11" t="s">
        <v>123</v>
      </c>
      <c r="E52" s="11" t="s">
        <v>58</v>
      </c>
      <c r="F52" s="11" t="s">
        <v>70</v>
      </c>
      <c r="G52" s="11" t="s">
        <v>39</v>
      </c>
      <c r="H52" s="11" t="s">
        <v>127</v>
      </c>
      <c r="I52" s="11" t="s">
        <v>78</v>
      </c>
      <c r="J52" s="22" t="s">
        <v>128</v>
      </c>
      <c r="K52" s="17">
        <v>0</v>
      </c>
      <c r="L52" s="17">
        <v>65.900000000000006</v>
      </c>
      <c r="M52" s="14">
        <v>65.900000000000006</v>
      </c>
      <c r="N52" s="14">
        <f t="shared" si="1"/>
        <v>0</v>
      </c>
      <c r="O52" s="2"/>
      <c r="P52" s="2"/>
      <c r="Q52" s="2"/>
      <c r="R52" s="2"/>
      <c r="S52" s="2"/>
    </row>
    <row r="53" spans="1:19" ht="31.5">
      <c r="A53" s="10">
        <v>40</v>
      </c>
      <c r="B53" s="11" t="s">
        <v>25</v>
      </c>
      <c r="C53" s="23" t="s">
        <v>4</v>
      </c>
      <c r="D53" s="23" t="s">
        <v>26</v>
      </c>
      <c r="E53" s="23" t="s">
        <v>26</v>
      </c>
      <c r="F53" s="23" t="s">
        <v>25</v>
      </c>
      <c r="G53" s="23" t="s">
        <v>26</v>
      </c>
      <c r="H53" s="23" t="s">
        <v>27</v>
      </c>
      <c r="I53" s="23" t="s">
        <v>25</v>
      </c>
      <c r="J53" s="25" t="s">
        <v>43</v>
      </c>
      <c r="K53" s="24">
        <f>K54+K80</f>
        <v>9308.6999999999989</v>
      </c>
      <c r="L53" s="24">
        <f>L54+L80</f>
        <v>11002.9</v>
      </c>
      <c r="M53" s="24">
        <f>M54+M80</f>
        <v>10975.6</v>
      </c>
      <c r="N53" s="14">
        <f t="shared" si="1"/>
        <v>27.299999999999272</v>
      </c>
      <c r="O53" s="24">
        <f>O54+O81</f>
        <v>0</v>
      </c>
      <c r="P53" s="2"/>
      <c r="Q53" s="2"/>
      <c r="R53" s="2"/>
      <c r="S53" s="2"/>
    </row>
    <row r="54" spans="1:19" ht="78.75">
      <c r="A54" s="10">
        <v>41</v>
      </c>
      <c r="B54" s="11" t="s">
        <v>25</v>
      </c>
      <c r="C54" s="23" t="s">
        <v>4</v>
      </c>
      <c r="D54" s="23" t="s">
        <v>32</v>
      </c>
      <c r="E54" s="23" t="s">
        <v>26</v>
      </c>
      <c r="F54" s="23" t="s">
        <v>25</v>
      </c>
      <c r="G54" s="23" t="s">
        <v>26</v>
      </c>
      <c r="H54" s="23" t="s">
        <v>27</v>
      </c>
      <c r="I54" s="23" t="s">
        <v>25</v>
      </c>
      <c r="J54" s="25" t="s">
        <v>44</v>
      </c>
      <c r="K54" s="34">
        <f>K55+K60+K66</f>
        <v>9308.6999999999989</v>
      </c>
      <c r="L54" s="34">
        <f>L55+L60+L66</f>
        <v>11237.3</v>
      </c>
      <c r="M54" s="34">
        <f>M55+M60+M66</f>
        <v>11210</v>
      </c>
      <c r="N54" s="14">
        <f t="shared" si="1"/>
        <v>27.299999999999272</v>
      </c>
      <c r="O54" s="2"/>
      <c r="P54" s="2"/>
      <c r="Q54" s="2"/>
      <c r="R54" s="2"/>
      <c r="S54" s="2"/>
    </row>
    <row r="55" spans="1:19" ht="31.5">
      <c r="A55" s="10">
        <v>42</v>
      </c>
      <c r="B55" s="11" t="s">
        <v>25</v>
      </c>
      <c r="C55" s="11" t="s">
        <v>4</v>
      </c>
      <c r="D55" s="11" t="s">
        <v>32</v>
      </c>
      <c r="E55" s="30" t="s">
        <v>39</v>
      </c>
      <c r="F55" s="11" t="s">
        <v>25</v>
      </c>
      <c r="G55" s="11" t="s">
        <v>26</v>
      </c>
      <c r="H55" s="11" t="s">
        <v>27</v>
      </c>
      <c r="I55" s="11" t="s">
        <v>78</v>
      </c>
      <c r="J55" s="12" t="s">
        <v>83</v>
      </c>
      <c r="K55" s="24">
        <f>K56+K58</f>
        <v>6930.7999999999993</v>
      </c>
      <c r="L55" s="24">
        <f>L56+L58</f>
        <v>6930.7999999999993</v>
      </c>
      <c r="M55" s="24">
        <f t="shared" ref="M55" si="8">M56+M58</f>
        <v>6930.7999999999993</v>
      </c>
      <c r="N55" s="14">
        <f t="shared" si="1"/>
        <v>0</v>
      </c>
      <c r="O55" s="2"/>
      <c r="P55" s="2"/>
      <c r="Q55" s="2"/>
      <c r="R55" s="2"/>
      <c r="S55" s="2"/>
    </row>
    <row r="56" spans="1:19" ht="31.5">
      <c r="A56" s="10">
        <v>43</v>
      </c>
      <c r="B56" s="11" t="s">
        <v>25</v>
      </c>
      <c r="C56" s="23" t="s">
        <v>4</v>
      </c>
      <c r="D56" s="23" t="s">
        <v>32</v>
      </c>
      <c r="E56" s="23" t="s">
        <v>58</v>
      </c>
      <c r="F56" s="23" t="s">
        <v>40</v>
      </c>
      <c r="G56" s="23" t="s">
        <v>26</v>
      </c>
      <c r="H56" s="23" t="s">
        <v>27</v>
      </c>
      <c r="I56" s="23" t="s">
        <v>78</v>
      </c>
      <c r="J56" s="25" t="s">
        <v>84</v>
      </c>
      <c r="K56" s="24">
        <f t="shared" ref="K56:M56" si="9">K57</f>
        <v>662.9</v>
      </c>
      <c r="L56" s="24">
        <f t="shared" si="9"/>
        <v>662.9</v>
      </c>
      <c r="M56" s="24">
        <f t="shared" si="9"/>
        <v>662.9</v>
      </c>
      <c r="N56" s="14">
        <f t="shared" si="1"/>
        <v>0</v>
      </c>
      <c r="O56" s="24">
        <f>O57</f>
        <v>0</v>
      </c>
      <c r="P56" s="2"/>
      <c r="Q56" s="2"/>
      <c r="R56" s="2"/>
      <c r="S56" s="2"/>
    </row>
    <row r="57" spans="1:19" ht="78.75">
      <c r="A57" s="10">
        <v>44</v>
      </c>
      <c r="B57" s="11" t="s">
        <v>46</v>
      </c>
      <c r="C57" s="11" t="s">
        <v>4</v>
      </c>
      <c r="D57" s="11" t="s">
        <v>32</v>
      </c>
      <c r="E57" s="11" t="s">
        <v>58</v>
      </c>
      <c r="F57" s="11" t="s">
        <v>40</v>
      </c>
      <c r="G57" s="11" t="s">
        <v>39</v>
      </c>
      <c r="H57" s="11" t="s">
        <v>27</v>
      </c>
      <c r="I57" s="11" t="s">
        <v>78</v>
      </c>
      <c r="J57" s="12" t="s">
        <v>86</v>
      </c>
      <c r="K57" s="13">
        <v>662.9</v>
      </c>
      <c r="L57" s="13">
        <v>662.9</v>
      </c>
      <c r="M57" s="13">
        <v>662.9</v>
      </c>
      <c r="N57" s="14">
        <f t="shared" si="1"/>
        <v>0</v>
      </c>
      <c r="O57" s="2"/>
      <c r="P57" s="2"/>
      <c r="Q57" s="2"/>
      <c r="R57" s="2"/>
      <c r="S57" s="2"/>
    </row>
    <row r="58" spans="1:19" ht="78.75">
      <c r="A58" s="10">
        <v>45</v>
      </c>
      <c r="B58" s="11" t="s">
        <v>25</v>
      </c>
      <c r="C58" s="11" t="s">
        <v>4</v>
      </c>
      <c r="D58" s="11" t="s">
        <v>32</v>
      </c>
      <c r="E58" s="11" t="s">
        <v>81</v>
      </c>
      <c r="F58" s="11" t="s">
        <v>40</v>
      </c>
      <c r="G58" s="11" t="s">
        <v>26</v>
      </c>
      <c r="H58" s="11" t="s">
        <v>27</v>
      </c>
      <c r="I58" s="11" t="s">
        <v>78</v>
      </c>
      <c r="J58" s="12" t="s">
        <v>85</v>
      </c>
      <c r="K58" s="13">
        <f>K59</f>
        <v>6267.9</v>
      </c>
      <c r="L58" s="13">
        <f>L59</f>
        <v>6267.9</v>
      </c>
      <c r="M58" s="13">
        <f>M59</f>
        <v>6267.9</v>
      </c>
      <c r="N58" s="14">
        <f t="shared" si="1"/>
        <v>0</v>
      </c>
      <c r="O58" s="2"/>
      <c r="P58" s="2"/>
      <c r="Q58" s="2"/>
      <c r="R58" s="2"/>
      <c r="S58" s="2"/>
    </row>
    <row r="59" spans="1:19" ht="63">
      <c r="A59" s="10">
        <v>46</v>
      </c>
      <c r="B59" s="11" t="s">
        <v>46</v>
      </c>
      <c r="C59" s="11" t="s">
        <v>4</v>
      </c>
      <c r="D59" s="11" t="s">
        <v>32</v>
      </c>
      <c r="E59" s="11" t="s">
        <v>81</v>
      </c>
      <c r="F59" s="11" t="s">
        <v>40</v>
      </c>
      <c r="G59" s="11" t="s">
        <v>39</v>
      </c>
      <c r="H59" s="11" t="s">
        <v>27</v>
      </c>
      <c r="I59" s="11" t="s">
        <v>78</v>
      </c>
      <c r="J59" s="12" t="s">
        <v>82</v>
      </c>
      <c r="K59" s="13">
        <v>6267.9</v>
      </c>
      <c r="L59" s="13">
        <v>6267.9</v>
      </c>
      <c r="M59" s="13">
        <v>6267.9</v>
      </c>
      <c r="N59" s="14">
        <f t="shared" si="1"/>
        <v>0</v>
      </c>
      <c r="O59" s="32" t="e">
        <f>#REF!</f>
        <v>#REF!</v>
      </c>
      <c r="P59" s="2"/>
      <c r="Q59" s="2"/>
      <c r="R59" s="2"/>
      <c r="S59" s="2"/>
    </row>
    <row r="60" spans="1:19" ht="33" customHeight="1">
      <c r="A60" s="10">
        <v>47</v>
      </c>
      <c r="B60" s="11" t="s">
        <v>25</v>
      </c>
      <c r="C60" s="11" t="s">
        <v>4</v>
      </c>
      <c r="D60" s="11" t="s">
        <v>32</v>
      </c>
      <c r="E60" s="11" t="s">
        <v>59</v>
      </c>
      <c r="F60" s="11" t="s">
        <v>25</v>
      </c>
      <c r="G60" s="11" t="s">
        <v>26</v>
      </c>
      <c r="H60" s="11" t="s">
        <v>27</v>
      </c>
      <c r="I60" s="11" t="s">
        <v>78</v>
      </c>
      <c r="J60" s="12" t="s">
        <v>60</v>
      </c>
      <c r="K60" s="13">
        <f>K64+K61</f>
        <v>96</v>
      </c>
      <c r="L60" s="13">
        <f>L64</f>
        <v>113.3</v>
      </c>
      <c r="M60" s="13">
        <f>M64</f>
        <v>86</v>
      </c>
      <c r="N60" s="14">
        <f t="shared" si="1"/>
        <v>27.299999999999997</v>
      </c>
      <c r="O60" s="2"/>
      <c r="P60" s="2"/>
      <c r="Q60" s="2"/>
      <c r="R60" s="2"/>
      <c r="S60" s="2"/>
    </row>
    <row r="61" spans="1:19" ht="33" customHeight="1">
      <c r="A61" s="10">
        <v>45</v>
      </c>
      <c r="B61" s="11" t="s">
        <v>25</v>
      </c>
      <c r="C61" s="11" t="s">
        <v>4</v>
      </c>
      <c r="D61" s="11" t="s">
        <v>32</v>
      </c>
      <c r="E61" s="11" t="s">
        <v>59</v>
      </c>
      <c r="F61" s="11" t="s">
        <v>158</v>
      </c>
      <c r="G61" s="11" t="s">
        <v>26</v>
      </c>
      <c r="H61" s="11" t="s">
        <v>27</v>
      </c>
      <c r="I61" s="11" t="s">
        <v>78</v>
      </c>
      <c r="J61" s="12" t="s">
        <v>159</v>
      </c>
      <c r="K61" s="13">
        <f>K62</f>
        <v>2.4</v>
      </c>
      <c r="L61" s="13">
        <v>0</v>
      </c>
      <c r="M61" s="13">
        <v>0</v>
      </c>
      <c r="N61" s="13">
        <v>0</v>
      </c>
      <c r="O61" s="2"/>
      <c r="P61" s="2"/>
      <c r="Q61" s="2"/>
      <c r="R61" s="2"/>
      <c r="S61" s="2"/>
    </row>
    <row r="62" spans="1:19" ht="33" customHeight="1">
      <c r="A62" s="10">
        <v>46</v>
      </c>
      <c r="B62" s="11" t="s">
        <v>46</v>
      </c>
      <c r="C62" s="11" t="s">
        <v>4</v>
      </c>
      <c r="D62" s="11" t="s">
        <v>32</v>
      </c>
      <c r="E62" s="11" t="s">
        <v>59</v>
      </c>
      <c r="F62" s="11" t="s">
        <v>158</v>
      </c>
      <c r="G62" s="11" t="s">
        <v>39</v>
      </c>
      <c r="H62" s="11" t="s">
        <v>27</v>
      </c>
      <c r="I62" s="11" t="s">
        <v>78</v>
      </c>
      <c r="J62" s="12" t="s">
        <v>160</v>
      </c>
      <c r="K62" s="13">
        <f>K63</f>
        <v>2.4</v>
      </c>
      <c r="L62" s="13">
        <f t="shared" ref="L62:N62" si="10">L63</f>
        <v>0</v>
      </c>
      <c r="M62" s="13">
        <f t="shared" si="10"/>
        <v>0</v>
      </c>
      <c r="N62" s="13">
        <f t="shared" si="10"/>
        <v>0</v>
      </c>
      <c r="O62" s="2"/>
      <c r="P62" s="2"/>
      <c r="Q62" s="2"/>
      <c r="R62" s="2"/>
      <c r="S62" s="2"/>
    </row>
    <row r="63" spans="1:19" ht="33" customHeight="1">
      <c r="A63" s="10">
        <v>47</v>
      </c>
      <c r="B63" s="11" t="s">
        <v>46</v>
      </c>
      <c r="C63" s="11" t="s">
        <v>4</v>
      </c>
      <c r="D63" s="11" t="s">
        <v>32</v>
      </c>
      <c r="E63" s="11" t="s">
        <v>59</v>
      </c>
      <c r="F63" s="11" t="s">
        <v>158</v>
      </c>
      <c r="G63" s="11" t="s">
        <v>39</v>
      </c>
      <c r="H63" s="11" t="s">
        <v>161</v>
      </c>
      <c r="I63" s="11" t="s">
        <v>78</v>
      </c>
      <c r="J63" s="12" t="s">
        <v>162</v>
      </c>
      <c r="K63" s="13">
        <v>2.4</v>
      </c>
      <c r="L63" s="13">
        <v>0</v>
      </c>
      <c r="M63" s="13">
        <v>0</v>
      </c>
      <c r="N63" s="13">
        <v>0</v>
      </c>
      <c r="O63" s="2"/>
      <c r="P63" s="2"/>
      <c r="Q63" s="2"/>
      <c r="R63" s="2"/>
      <c r="S63" s="2"/>
    </row>
    <row r="64" spans="1:19" ht="66" customHeight="1">
      <c r="A64" s="10">
        <v>51</v>
      </c>
      <c r="B64" s="11" t="s">
        <v>25</v>
      </c>
      <c r="C64" s="23" t="s">
        <v>4</v>
      </c>
      <c r="D64" s="23" t="s">
        <v>32</v>
      </c>
      <c r="E64" s="23" t="s">
        <v>61</v>
      </c>
      <c r="F64" s="23" t="s">
        <v>62</v>
      </c>
      <c r="G64" s="23" t="s">
        <v>26</v>
      </c>
      <c r="H64" s="23" t="s">
        <v>27</v>
      </c>
      <c r="I64" s="23" t="s">
        <v>78</v>
      </c>
      <c r="J64" s="25" t="s">
        <v>106</v>
      </c>
      <c r="K64" s="13">
        <f t="shared" ref="K64:M64" si="11">K65</f>
        <v>93.6</v>
      </c>
      <c r="L64" s="13">
        <f t="shared" si="11"/>
        <v>113.3</v>
      </c>
      <c r="M64" s="13">
        <f t="shared" si="11"/>
        <v>86</v>
      </c>
      <c r="N64" s="14">
        <f t="shared" si="1"/>
        <v>27.299999999999997</v>
      </c>
      <c r="O64" s="2"/>
      <c r="P64" s="2"/>
      <c r="Q64" s="2"/>
      <c r="R64" s="2"/>
      <c r="S64" s="2"/>
    </row>
    <row r="65" spans="1:19" ht="66.75" customHeight="1">
      <c r="A65" s="10">
        <v>52</v>
      </c>
      <c r="B65" s="11" t="s">
        <v>46</v>
      </c>
      <c r="C65" s="11" t="s">
        <v>4</v>
      </c>
      <c r="D65" s="11" t="s">
        <v>32</v>
      </c>
      <c r="E65" s="11" t="s">
        <v>61</v>
      </c>
      <c r="F65" s="11" t="s">
        <v>62</v>
      </c>
      <c r="G65" s="11" t="s">
        <v>39</v>
      </c>
      <c r="H65" s="11" t="s">
        <v>27</v>
      </c>
      <c r="I65" s="11" t="s">
        <v>78</v>
      </c>
      <c r="J65" s="12" t="s">
        <v>107</v>
      </c>
      <c r="K65" s="13">
        <v>93.6</v>
      </c>
      <c r="L65" s="13">
        <v>113.3</v>
      </c>
      <c r="M65" s="31">
        <v>86</v>
      </c>
      <c r="N65" s="14">
        <f t="shared" si="1"/>
        <v>27.299999999999997</v>
      </c>
      <c r="O65" s="2"/>
      <c r="P65" s="2"/>
      <c r="Q65" s="2"/>
      <c r="R65" s="2"/>
      <c r="S65" s="2"/>
    </row>
    <row r="66" spans="1:19" ht="16.5" customHeight="1">
      <c r="A66" s="10">
        <v>53</v>
      </c>
      <c r="B66" s="11" t="s">
        <v>25</v>
      </c>
      <c r="C66" s="11" t="s">
        <v>4</v>
      </c>
      <c r="D66" s="11" t="s">
        <v>32</v>
      </c>
      <c r="E66" s="11" t="s">
        <v>63</v>
      </c>
      <c r="F66" s="11" t="s">
        <v>25</v>
      </c>
      <c r="G66" s="11" t="s">
        <v>26</v>
      </c>
      <c r="H66" s="11" t="s">
        <v>27</v>
      </c>
      <c r="I66" s="11" t="s">
        <v>78</v>
      </c>
      <c r="J66" s="18" t="s">
        <v>145</v>
      </c>
      <c r="K66" s="13">
        <f>K67+K70</f>
        <v>2281.9</v>
      </c>
      <c r="L66" s="13">
        <f>L67+L70</f>
        <v>4193.2</v>
      </c>
      <c r="M66" s="13">
        <f t="shared" ref="M66" si="12">M67+M70</f>
        <v>4193.2</v>
      </c>
      <c r="N66" s="14">
        <f t="shared" si="1"/>
        <v>0</v>
      </c>
      <c r="O66" s="13">
        <f>O67+O70</f>
        <v>0</v>
      </c>
      <c r="P66" s="2"/>
      <c r="Q66" s="2"/>
      <c r="R66" s="2"/>
      <c r="S66" s="2"/>
    </row>
    <row r="67" spans="1:19" ht="80.25" customHeight="1">
      <c r="A67" s="10">
        <v>54</v>
      </c>
      <c r="B67" s="11" t="s">
        <v>25</v>
      </c>
      <c r="C67" s="11" t="s">
        <v>4</v>
      </c>
      <c r="D67" s="11" t="s">
        <v>32</v>
      </c>
      <c r="E67" s="11" t="s">
        <v>63</v>
      </c>
      <c r="F67" s="11" t="s">
        <v>0</v>
      </c>
      <c r="G67" s="11" t="s">
        <v>26</v>
      </c>
      <c r="H67" s="11" t="s">
        <v>27</v>
      </c>
      <c r="I67" s="11" t="s">
        <v>78</v>
      </c>
      <c r="J67" s="18" t="s">
        <v>146</v>
      </c>
      <c r="K67" s="13">
        <f t="shared" ref="K67:M68" si="13">K68</f>
        <v>824.4</v>
      </c>
      <c r="L67" s="13">
        <f t="shared" si="13"/>
        <v>753.4</v>
      </c>
      <c r="M67" s="13">
        <f t="shared" si="13"/>
        <v>753.4</v>
      </c>
      <c r="N67" s="14">
        <f t="shared" si="1"/>
        <v>0</v>
      </c>
      <c r="O67" s="2"/>
      <c r="P67" s="2"/>
      <c r="Q67" s="2"/>
      <c r="R67" s="2"/>
      <c r="S67" s="2"/>
    </row>
    <row r="68" spans="1:19" ht="126">
      <c r="A68" s="10">
        <v>55</v>
      </c>
      <c r="B68" s="11" t="s">
        <v>46</v>
      </c>
      <c r="C68" s="11" t="s">
        <v>4</v>
      </c>
      <c r="D68" s="11" t="s">
        <v>32</v>
      </c>
      <c r="E68" s="11" t="s">
        <v>63</v>
      </c>
      <c r="F68" s="11" t="s">
        <v>0</v>
      </c>
      <c r="G68" s="11" t="s">
        <v>39</v>
      </c>
      <c r="H68" s="11" t="s">
        <v>27</v>
      </c>
      <c r="I68" s="11" t="s">
        <v>78</v>
      </c>
      <c r="J68" s="18" t="s">
        <v>147</v>
      </c>
      <c r="K68" s="13">
        <f t="shared" si="13"/>
        <v>824.4</v>
      </c>
      <c r="L68" s="13">
        <f t="shared" si="13"/>
        <v>753.4</v>
      </c>
      <c r="M68" s="13">
        <f t="shared" si="13"/>
        <v>753.4</v>
      </c>
      <c r="N68" s="14">
        <f t="shared" si="1"/>
        <v>0</v>
      </c>
      <c r="O68" s="2"/>
      <c r="P68" s="2"/>
      <c r="Q68" s="2"/>
      <c r="R68" s="2"/>
      <c r="S68" s="2"/>
    </row>
    <row r="69" spans="1:19" ht="232.5" customHeight="1">
      <c r="A69" s="10">
        <v>56</v>
      </c>
      <c r="B69" s="11" t="s">
        <v>46</v>
      </c>
      <c r="C69" s="11" t="s">
        <v>4</v>
      </c>
      <c r="D69" s="11" t="s">
        <v>32</v>
      </c>
      <c r="E69" s="11" t="s">
        <v>63</v>
      </c>
      <c r="F69" s="11" t="s">
        <v>0</v>
      </c>
      <c r="G69" s="11" t="s">
        <v>39</v>
      </c>
      <c r="H69" s="11" t="s">
        <v>54</v>
      </c>
      <c r="I69" s="11" t="s">
        <v>78</v>
      </c>
      <c r="J69" s="33" t="s">
        <v>148</v>
      </c>
      <c r="K69" s="13">
        <v>824.4</v>
      </c>
      <c r="L69" s="13">
        <v>753.4</v>
      </c>
      <c r="M69" s="31">
        <v>753.4</v>
      </c>
      <c r="N69" s="14">
        <f t="shared" si="1"/>
        <v>0</v>
      </c>
      <c r="O69" s="2"/>
      <c r="P69" s="2"/>
      <c r="Q69" s="2"/>
      <c r="R69" s="2"/>
      <c r="S69" s="2"/>
    </row>
    <row r="70" spans="1:19" ht="34.5" customHeight="1">
      <c r="A70" s="10">
        <v>57</v>
      </c>
      <c r="B70" s="11" t="s">
        <v>25</v>
      </c>
      <c r="C70" s="11" t="s">
        <v>4</v>
      </c>
      <c r="D70" s="11" t="s">
        <v>32</v>
      </c>
      <c r="E70" s="11" t="s">
        <v>64</v>
      </c>
      <c r="F70" s="11" t="s">
        <v>56</v>
      </c>
      <c r="G70" s="11" t="s">
        <v>26</v>
      </c>
      <c r="H70" s="11" t="s">
        <v>27</v>
      </c>
      <c r="I70" s="11" t="s">
        <v>78</v>
      </c>
      <c r="J70" s="18" t="s">
        <v>66</v>
      </c>
      <c r="K70" s="13">
        <f t="shared" ref="K70:M70" si="14">K71</f>
        <v>1457.5</v>
      </c>
      <c r="L70" s="13">
        <f t="shared" si="14"/>
        <v>3439.8</v>
      </c>
      <c r="M70" s="13">
        <f t="shared" si="14"/>
        <v>3439.8</v>
      </c>
      <c r="N70" s="14">
        <f t="shared" si="1"/>
        <v>0</v>
      </c>
      <c r="O70" s="2"/>
      <c r="P70" s="2"/>
      <c r="Q70" s="2"/>
      <c r="R70" s="2"/>
      <c r="S70" s="2"/>
    </row>
    <row r="71" spans="1:19" ht="31.5" customHeight="1">
      <c r="A71" s="10">
        <v>58</v>
      </c>
      <c r="B71" s="11" t="s">
        <v>46</v>
      </c>
      <c r="C71" s="11" t="s">
        <v>4</v>
      </c>
      <c r="D71" s="11" t="s">
        <v>32</v>
      </c>
      <c r="E71" s="11" t="s">
        <v>64</v>
      </c>
      <c r="F71" s="11" t="s">
        <v>56</v>
      </c>
      <c r="G71" s="11" t="s">
        <v>39</v>
      </c>
      <c r="H71" s="11" t="s">
        <v>27</v>
      </c>
      <c r="I71" s="11" t="s">
        <v>78</v>
      </c>
      <c r="J71" s="18" t="s">
        <v>67</v>
      </c>
      <c r="K71" s="13">
        <f>K72+K76+K73+K75+K77+K78+K79+K74</f>
        <v>1457.5</v>
      </c>
      <c r="L71" s="13">
        <f>L72+L76+L73+L75+L77+L78+L79+L74</f>
        <v>3439.8</v>
      </c>
      <c r="M71" s="13">
        <f>M72+M76+M73+M75+M77+M78+M79+M74</f>
        <v>3439.8</v>
      </c>
      <c r="N71" s="14">
        <f t="shared" si="1"/>
        <v>0</v>
      </c>
      <c r="O71" s="13">
        <f>O72</f>
        <v>0</v>
      </c>
      <c r="P71" s="2"/>
      <c r="Q71" s="2"/>
      <c r="R71" s="2"/>
      <c r="S71" s="2"/>
    </row>
    <row r="72" spans="1:19" ht="83.25" customHeight="1">
      <c r="A72" s="10">
        <v>59</v>
      </c>
      <c r="B72" s="11" t="s">
        <v>46</v>
      </c>
      <c r="C72" s="11" t="s">
        <v>4</v>
      </c>
      <c r="D72" s="11" t="s">
        <v>32</v>
      </c>
      <c r="E72" s="11" t="s">
        <v>64</v>
      </c>
      <c r="F72" s="11" t="s">
        <v>56</v>
      </c>
      <c r="G72" s="11" t="s">
        <v>39</v>
      </c>
      <c r="H72" s="11" t="s">
        <v>57</v>
      </c>
      <c r="I72" s="11" t="s">
        <v>78</v>
      </c>
      <c r="J72" s="18" t="s">
        <v>108</v>
      </c>
      <c r="K72" s="13">
        <v>1385.3</v>
      </c>
      <c r="L72" s="13">
        <v>1894.2</v>
      </c>
      <c r="M72" s="31">
        <v>1894.2</v>
      </c>
      <c r="N72" s="14">
        <f t="shared" si="1"/>
        <v>0</v>
      </c>
      <c r="O72" s="2"/>
      <c r="P72" s="2"/>
      <c r="Q72" s="2"/>
      <c r="R72" s="2"/>
      <c r="S72" s="2"/>
    </row>
    <row r="73" spans="1:19" ht="112.5" customHeight="1">
      <c r="A73" s="10">
        <v>60</v>
      </c>
      <c r="B73" s="11" t="s">
        <v>46</v>
      </c>
      <c r="C73" s="11" t="s">
        <v>4</v>
      </c>
      <c r="D73" s="11" t="s">
        <v>32</v>
      </c>
      <c r="E73" s="11" t="s">
        <v>64</v>
      </c>
      <c r="F73" s="11" t="s">
        <v>56</v>
      </c>
      <c r="G73" s="11" t="s">
        <v>39</v>
      </c>
      <c r="H73" s="11" t="s">
        <v>119</v>
      </c>
      <c r="I73" s="11" t="s">
        <v>78</v>
      </c>
      <c r="J73" s="18" t="s">
        <v>120</v>
      </c>
      <c r="K73" s="13">
        <v>0</v>
      </c>
      <c r="L73" s="13">
        <v>361</v>
      </c>
      <c r="M73" s="31">
        <v>361</v>
      </c>
      <c r="N73" s="14">
        <f t="shared" si="1"/>
        <v>0</v>
      </c>
      <c r="O73" s="2"/>
      <c r="P73" s="2"/>
      <c r="Q73" s="2"/>
      <c r="R73" s="2"/>
      <c r="S73" s="2"/>
    </row>
    <row r="74" spans="1:19" ht="94.5" customHeight="1">
      <c r="A74" s="10">
        <v>61</v>
      </c>
      <c r="B74" s="11" t="s">
        <v>46</v>
      </c>
      <c r="C74" s="11" t="s">
        <v>4</v>
      </c>
      <c r="D74" s="11" t="s">
        <v>32</v>
      </c>
      <c r="E74" s="11" t="s">
        <v>64</v>
      </c>
      <c r="F74" s="11" t="s">
        <v>56</v>
      </c>
      <c r="G74" s="11" t="s">
        <v>39</v>
      </c>
      <c r="H74" s="11" t="s">
        <v>134</v>
      </c>
      <c r="I74" s="11" t="s">
        <v>78</v>
      </c>
      <c r="J74" s="35" t="s">
        <v>142</v>
      </c>
      <c r="K74" s="13">
        <v>0</v>
      </c>
      <c r="L74" s="13">
        <v>95</v>
      </c>
      <c r="M74" s="31">
        <v>95</v>
      </c>
      <c r="N74" s="14">
        <f t="shared" si="1"/>
        <v>0</v>
      </c>
      <c r="O74" s="2"/>
      <c r="P74" s="2"/>
      <c r="Q74" s="2"/>
      <c r="R74" s="2"/>
      <c r="S74" s="2"/>
    </row>
    <row r="75" spans="1:19" ht="93.75" customHeight="1">
      <c r="A75" s="10">
        <v>62</v>
      </c>
      <c r="B75" s="11" t="s">
        <v>46</v>
      </c>
      <c r="C75" s="11" t="s">
        <v>4</v>
      </c>
      <c r="D75" s="11" t="s">
        <v>32</v>
      </c>
      <c r="E75" s="11" t="s">
        <v>64</v>
      </c>
      <c r="F75" s="11" t="s">
        <v>56</v>
      </c>
      <c r="G75" s="11" t="s">
        <v>39</v>
      </c>
      <c r="H75" s="11" t="s">
        <v>129</v>
      </c>
      <c r="I75" s="11" t="s">
        <v>78</v>
      </c>
      <c r="J75" s="35" t="s">
        <v>149</v>
      </c>
      <c r="K75" s="13">
        <v>0</v>
      </c>
      <c r="L75" s="13">
        <v>54.4</v>
      </c>
      <c r="M75" s="31">
        <v>54.4</v>
      </c>
      <c r="N75" s="14">
        <f t="shared" si="1"/>
        <v>0</v>
      </c>
      <c r="O75" s="2"/>
      <c r="P75" s="2"/>
      <c r="Q75" s="2"/>
      <c r="R75" s="2"/>
      <c r="S75" s="2"/>
    </row>
    <row r="76" spans="1:19" ht="69" customHeight="1">
      <c r="A76" s="10">
        <v>63</v>
      </c>
      <c r="B76" s="11" t="s">
        <v>46</v>
      </c>
      <c r="C76" s="11" t="s">
        <v>4</v>
      </c>
      <c r="D76" s="11" t="s">
        <v>32</v>
      </c>
      <c r="E76" s="11" t="s">
        <v>64</v>
      </c>
      <c r="F76" s="11" t="s">
        <v>56</v>
      </c>
      <c r="G76" s="11" t="s">
        <v>39</v>
      </c>
      <c r="H76" s="11" t="s">
        <v>115</v>
      </c>
      <c r="I76" s="11" t="s">
        <v>78</v>
      </c>
      <c r="J76" s="18" t="s">
        <v>143</v>
      </c>
      <c r="K76" s="13">
        <v>72.2</v>
      </c>
      <c r="L76" s="13">
        <v>72.2</v>
      </c>
      <c r="M76" s="31">
        <v>72.2</v>
      </c>
      <c r="N76" s="14">
        <f t="shared" si="1"/>
        <v>0</v>
      </c>
      <c r="O76" s="2"/>
      <c r="P76" s="2"/>
      <c r="Q76" s="2"/>
      <c r="R76" s="2"/>
      <c r="S76" s="2"/>
    </row>
    <row r="77" spans="1:19" ht="81.75" customHeight="1">
      <c r="A77" s="10">
        <v>64</v>
      </c>
      <c r="B77" s="11" t="s">
        <v>46</v>
      </c>
      <c r="C77" s="11" t="s">
        <v>4</v>
      </c>
      <c r="D77" s="11" t="s">
        <v>32</v>
      </c>
      <c r="E77" s="11" t="s">
        <v>64</v>
      </c>
      <c r="F77" s="11" t="s">
        <v>56</v>
      </c>
      <c r="G77" s="11" t="s">
        <v>39</v>
      </c>
      <c r="H77" s="11" t="s">
        <v>130</v>
      </c>
      <c r="I77" s="11" t="s">
        <v>78</v>
      </c>
      <c r="J77" s="39" t="s">
        <v>144</v>
      </c>
      <c r="K77" s="13">
        <v>0</v>
      </c>
      <c r="L77" s="13">
        <v>700</v>
      </c>
      <c r="M77" s="31">
        <v>700</v>
      </c>
      <c r="N77" s="14">
        <f t="shared" si="1"/>
        <v>0</v>
      </c>
      <c r="O77" s="2"/>
      <c r="P77" s="2"/>
      <c r="Q77" s="2"/>
      <c r="R77" s="2"/>
      <c r="S77" s="2"/>
    </row>
    <row r="78" spans="1:19" ht="63.75" customHeight="1">
      <c r="A78" s="10">
        <v>65</v>
      </c>
      <c r="B78" s="11" t="s">
        <v>46</v>
      </c>
      <c r="C78" s="11" t="s">
        <v>4</v>
      </c>
      <c r="D78" s="11" t="s">
        <v>32</v>
      </c>
      <c r="E78" s="11" t="s">
        <v>64</v>
      </c>
      <c r="F78" s="11" t="s">
        <v>56</v>
      </c>
      <c r="G78" s="11" t="s">
        <v>39</v>
      </c>
      <c r="H78" s="11" t="s">
        <v>131</v>
      </c>
      <c r="I78" s="11" t="s">
        <v>78</v>
      </c>
      <c r="J78" s="39" t="s">
        <v>150</v>
      </c>
      <c r="K78" s="13">
        <v>0</v>
      </c>
      <c r="L78" s="13">
        <v>13</v>
      </c>
      <c r="M78" s="31">
        <v>13</v>
      </c>
      <c r="N78" s="14">
        <f t="shared" si="1"/>
        <v>0</v>
      </c>
      <c r="O78" s="2"/>
      <c r="P78" s="2"/>
      <c r="Q78" s="2"/>
      <c r="R78" s="2"/>
      <c r="S78" s="2"/>
    </row>
    <row r="79" spans="1:19" ht="99" customHeight="1">
      <c r="A79" s="10">
        <v>66</v>
      </c>
      <c r="B79" s="11" t="s">
        <v>46</v>
      </c>
      <c r="C79" s="11" t="s">
        <v>4</v>
      </c>
      <c r="D79" s="11" t="s">
        <v>32</v>
      </c>
      <c r="E79" s="11" t="s">
        <v>64</v>
      </c>
      <c r="F79" s="11" t="s">
        <v>56</v>
      </c>
      <c r="G79" s="11" t="s">
        <v>39</v>
      </c>
      <c r="H79" s="11" t="s">
        <v>132</v>
      </c>
      <c r="I79" s="11" t="s">
        <v>78</v>
      </c>
      <c r="J79" s="39" t="s">
        <v>133</v>
      </c>
      <c r="K79" s="13">
        <v>0</v>
      </c>
      <c r="L79" s="13">
        <v>250</v>
      </c>
      <c r="M79" s="31">
        <v>250</v>
      </c>
      <c r="N79" s="14">
        <f t="shared" si="1"/>
        <v>0</v>
      </c>
      <c r="O79" s="2"/>
      <c r="P79" s="2"/>
      <c r="Q79" s="2"/>
      <c r="R79" s="2"/>
      <c r="S79" s="2"/>
    </row>
    <row r="80" spans="1:19" ht="63.75" customHeight="1">
      <c r="A80" s="10">
        <v>67</v>
      </c>
      <c r="B80" s="11" t="s">
        <v>46</v>
      </c>
      <c r="C80" s="11" t="s">
        <v>4</v>
      </c>
      <c r="D80" s="11" t="s">
        <v>121</v>
      </c>
      <c r="E80" s="11" t="s">
        <v>26</v>
      </c>
      <c r="F80" s="11" t="s">
        <v>25</v>
      </c>
      <c r="G80" s="11" t="s">
        <v>26</v>
      </c>
      <c r="H80" s="11" t="s">
        <v>27</v>
      </c>
      <c r="I80" s="11" t="s">
        <v>78</v>
      </c>
      <c r="J80" s="38" t="s">
        <v>139</v>
      </c>
      <c r="K80" s="37">
        <f>K81</f>
        <v>0</v>
      </c>
      <c r="L80" s="37">
        <f>L81</f>
        <v>-234.4</v>
      </c>
      <c r="M80" s="37">
        <f t="shared" ref="M80" si="15">M81</f>
        <v>-234.4</v>
      </c>
      <c r="N80" s="14">
        <f t="shared" si="1"/>
        <v>0</v>
      </c>
      <c r="O80" s="2"/>
      <c r="P80" s="2"/>
      <c r="Q80" s="2"/>
      <c r="R80" s="2"/>
      <c r="S80" s="2"/>
    </row>
    <row r="81" spans="1:19" ht="66.75" customHeight="1">
      <c r="A81" s="10">
        <v>68</v>
      </c>
      <c r="B81" s="11" t="s">
        <v>46</v>
      </c>
      <c r="C81" s="11" t="s">
        <v>4</v>
      </c>
      <c r="D81" s="11" t="s">
        <v>121</v>
      </c>
      <c r="E81" s="11" t="s">
        <v>26</v>
      </c>
      <c r="F81" s="11" t="s">
        <v>25</v>
      </c>
      <c r="G81" s="11" t="s">
        <v>39</v>
      </c>
      <c r="H81" s="11" t="s">
        <v>27</v>
      </c>
      <c r="I81" s="11" t="s">
        <v>78</v>
      </c>
      <c r="J81" s="36" t="s">
        <v>140</v>
      </c>
      <c r="K81" s="13"/>
      <c r="L81" s="13">
        <v>-234.4</v>
      </c>
      <c r="M81" s="31">
        <f>M82</f>
        <v>-234.4</v>
      </c>
      <c r="N81" s="14">
        <f t="shared" si="1"/>
        <v>0</v>
      </c>
      <c r="O81" s="2"/>
      <c r="P81" s="2"/>
      <c r="Q81" s="2"/>
      <c r="R81" s="2"/>
      <c r="S81" s="2"/>
    </row>
    <row r="82" spans="1:19" ht="69" customHeight="1">
      <c r="A82" s="10">
        <v>69</v>
      </c>
      <c r="B82" s="11" t="s">
        <v>46</v>
      </c>
      <c r="C82" s="11" t="s">
        <v>4</v>
      </c>
      <c r="D82" s="11" t="s">
        <v>121</v>
      </c>
      <c r="E82" s="11" t="s">
        <v>122</v>
      </c>
      <c r="F82" s="11" t="s">
        <v>31</v>
      </c>
      <c r="G82" s="11" t="s">
        <v>39</v>
      </c>
      <c r="H82" s="11" t="s">
        <v>27</v>
      </c>
      <c r="I82" s="11" t="s">
        <v>78</v>
      </c>
      <c r="J82" s="18" t="s">
        <v>141</v>
      </c>
      <c r="K82" s="13"/>
      <c r="L82" s="13">
        <v>-234.4</v>
      </c>
      <c r="M82" s="31">
        <v>-234.4</v>
      </c>
      <c r="N82" s="14">
        <f t="shared" ref="N82:N83" si="16">L82-M82</f>
        <v>0</v>
      </c>
      <c r="O82" s="2"/>
      <c r="P82" s="2"/>
      <c r="Q82" s="2"/>
      <c r="R82" s="2"/>
      <c r="S82" s="2"/>
    </row>
    <row r="83" spans="1:19" ht="15.75">
      <c r="A83" s="7"/>
      <c r="B83" s="23"/>
      <c r="C83" s="23"/>
      <c r="D83" s="23"/>
      <c r="E83" s="11"/>
      <c r="F83" s="11"/>
      <c r="G83" s="11"/>
      <c r="H83" s="11"/>
      <c r="I83" s="11"/>
      <c r="J83" s="26" t="s">
        <v>1</v>
      </c>
      <c r="K83" s="13">
        <f>K11+K53</f>
        <v>9811.7999999999993</v>
      </c>
      <c r="L83" s="13">
        <f>L11+L53</f>
        <v>11724.3</v>
      </c>
      <c r="M83" s="14">
        <f>M11+M53</f>
        <v>11723.800000000001</v>
      </c>
      <c r="N83" s="14">
        <f t="shared" si="16"/>
        <v>0.49999999999818101</v>
      </c>
      <c r="O83" s="2"/>
      <c r="P83" s="2"/>
      <c r="Q83" s="2"/>
      <c r="R83" s="2"/>
      <c r="S83" s="2"/>
    </row>
    <row r="84" spans="1:19" ht="15.7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</row>
    <row r="85" spans="1:19" ht="15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</row>
    <row r="86" spans="1:19" ht="15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</row>
    <row r="87" spans="1:19" ht="15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</row>
    <row r="88" spans="1:19" ht="15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</row>
    <row r="89" spans="1:19" ht="15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</row>
    <row r="90" spans="1:19" ht="15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</row>
    <row r="91" spans="1:19" ht="15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</row>
    <row r="92" spans="1:19" ht="15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</row>
    <row r="93" spans="1:19" ht="15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</row>
    <row r="94" spans="1:19" ht="15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</row>
    <row r="95" spans="1:19" ht="15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</row>
    <row r="96" spans="1:19" ht="15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</row>
    <row r="97" spans="1:19" ht="15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</row>
    <row r="98" spans="1:19" ht="15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</row>
    <row r="99" spans="1:19" ht="15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</row>
    <row r="100" spans="1:19" ht="15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</row>
    <row r="101" spans="1:19" ht="15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</row>
    <row r="102" spans="1:19" ht="15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</row>
    <row r="103" spans="1:19" ht="15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</row>
    <row r="104" spans="1:19" ht="15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</row>
    <row r="105" spans="1:19" ht="15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</row>
    <row r="106" spans="1:19" ht="15.7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ht="15.7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</row>
    <row r="108" spans="1:19" ht="15.7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</row>
    <row r="109" spans="1:19" ht="15.7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</row>
    <row r="110" spans="1:19" ht="15.7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</row>
    <row r="111" spans="1:19" ht="15.7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</row>
    <row r="112" spans="1:19" ht="15.7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</row>
    <row r="113" spans="1:19" ht="15.7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</row>
    <row r="114" spans="1:19" ht="15.7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</row>
    <row r="115" spans="1:19" ht="15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ht="15.7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</row>
    <row r="117" spans="1:19" ht="15.7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</row>
    <row r="118" spans="1:19" ht="15.7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</row>
    <row r="119" spans="1:19" ht="15.7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</row>
    <row r="120" spans="1:19" ht="15.7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</row>
    <row r="121" spans="1:19" ht="15.7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</row>
    <row r="122" spans="1:19" ht="15.7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</row>
    <row r="123" spans="1:19" ht="15.7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</row>
    <row r="124" spans="1:19" ht="15.7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</row>
    <row r="125" spans="1:19" ht="15.7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</row>
    <row r="126" spans="1:19" ht="15.7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</row>
    <row r="127" spans="1:19" ht="15.7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</row>
    <row r="128" spans="1:19" ht="15.7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</row>
    <row r="129" spans="1:19" ht="15.7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</row>
    <row r="130" spans="1:19" ht="15.7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</row>
    <row r="131" spans="1:19" ht="15.7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</row>
    <row r="132" spans="1:19" ht="15.7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</row>
    <row r="133" spans="1:19" ht="15.7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</row>
    <row r="134" spans="1:19" ht="15.7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</row>
    <row r="135" spans="1:19" ht="15.7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</row>
    <row r="136" spans="1:19" ht="15.7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</row>
    <row r="137" spans="1:19" ht="15.7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</row>
    <row r="138" spans="1:19" ht="15.7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</row>
    <row r="139" spans="1:19" ht="15.7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</row>
    <row r="140" spans="1:19" ht="15.7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</row>
    <row r="141" spans="1:19" ht="15.7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</row>
    <row r="142" spans="1:19" ht="15.7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</row>
    <row r="143" spans="1:19" ht="15.7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</row>
    <row r="144" spans="1:19" ht="15.7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</row>
    <row r="145" spans="1:19" ht="15.7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</row>
    <row r="146" spans="1:19" ht="15.7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</row>
    <row r="147" spans="1:19" ht="15.7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</row>
    <row r="148" spans="1:19" ht="15.7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</row>
    <row r="149" spans="1:19" ht="15.7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</row>
    <row r="150" spans="1:19" ht="15.7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</row>
    <row r="151" spans="1:19" ht="15.7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</row>
    <row r="152" spans="1:19" ht="15.7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</row>
    <row r="153" spans="1:19" ht="15.7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</row>
    <row r="154" spans="1:19" ht="15.7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</row>
    <row r="155" spans="1:19" ht="15.7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</row>
    <row r="156" spans="1:19" ht="15.7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</row>
    <row r="157" spans="1:19" ht="15.7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</row>
    <row r="158" spans="1:19" ht="15.7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</row>
    <row r="159" spans="1:19" ht="15.7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</row>
    <row r="160" spans="1:19" ht="15.7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</row>
    <row r="161" spans="1:19" ht="15.7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</row>
    <row r="162" spans="1:19" ht="15.7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</row>
    <row r="163" spans="1:19" ht="15.7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</row>
    <row r="164" spans="1:19" ht="15.7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</row>
    <row r="165" spans="1:19" ht="15.7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</row>
    <row r="166" spans="1:19" ht="15.7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</row>
    <row r="167" spans="1:19" ht="15.7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</row>
    <row r="168" spans="1:19" ht="15.7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</row>
    <row r="169" spans="1:19" ht="15.7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</row>
    <row r="170" spans="1:19" ht="15.7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</row>
    <row r="171" spans="1:19" ht="15.7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</row>
    <row r="172" spans="1:19" ht="15.7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</row>
    <row r="173" spans="1:19" ht="15.7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</row>
    <row r="174" spans="1:19" ht="15.7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</row>
    <row r="175" spans="1:19" ht="15.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</row>
    <row r="176" spans="1:19" ht="15.7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</row>
    <row r="177" spans="1:19" ht="15.7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</row>
    <row r="178" spans="1:19" ht="15.7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</row>
    <row r="179" spans="1:19" ht="15.7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</row>
    <row r="180" spans="1:19" ht="15.7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</row>
    <row r="181" spans="1:19" ht="15.7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</row>
    <row r="182" spans="1:19" ht="15.7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</row>
    <row r="183" spans="1:19" ht="15.7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</row>
    <row r="184" spans="1:19" ht="15.7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</row>
    <row r="185" spans="1:19" ht="15.7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</row>
    <row r="186" spans="1:19" ht="15.7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</row>
    <row r="187" spans="1:19" ht="15.7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</row>
    <row r="188" spans="1:19" ht="15.7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</row>
    <row r="189" spans="1:19" ht="15.7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</row>
    <row r="190" spans="1:19" ht="15.7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</row>
    <row r="191" spans="1:19" ht="15.7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</row>
    <row r="192" spans="1:19" ht="15.7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</row>
    <row r="193" spans="1:19" ht="15.7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</row>
    <row r="194" spans="1:19" ht="15.7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</row>
    <row r="195" spans="1:19" ht="15.7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</row>
    <row r="196" spans="1:19" ht="15.7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</row>
    <row r="197" spans="1:19" ht="15.7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</row>
    <row r="198" spans="1:19" ht="15.7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</row>
    <row r="199" spans="1:19" ht="15.7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</row>
    <row r="200" spans="1:19" ht="15.7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</row>
    <row r="201" spans="1:19" ht="15.7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</row>
    <row r="202" spans="1:19" ht="15.7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</row>
    <row r="203" spans="1:19" ht="15.7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</row>
    <row r="204" spans="1:19" ht="15.7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</row>
    <row r="205" spans="1:19" ht="15.7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</row>
    <row r="206" spans="1:19" ht="15.7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</row>
    <row r="207" spans="1:19" ht="15.7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</row>
    <row r="208" spans="1:19" ht="15.7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</row>
    <row r="209" spans="1:19" ht="15.7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</row>
    <row r="210" spans="1:19" ht="15.7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</row>
    <row r="211" spans="1:19" ht="15.7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</row>
    <row r="212" spans="1:19" ht="15.7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</row>
    <row r="213" spans="1:19" ht="15.7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</row>
    <row r="214" spans="1:19" ht="15.7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</row>
    <row r="215" spans="1:19" ht="15.7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</row>
    <row r="216" spans="1:19" ht="15.7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</row>
    <row r="217" spans="1:19" ht="15.7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</row>
    <row r="218" spans="1:19" ht="15.7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</row>
    <row r="219" spans="1:19" ht="15.7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</row>
    <row r="220" spans="1:19" ht="15.7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</row>
    <row r="221" spans="1:19" ht="15.7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</row>
    <row r="222" spans="1:19" ht="15.7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</row>
    <row r="223" spans="1:19" ht="15.7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</row>
    <row r="224" spans="1:19" ht="15.7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</row>
    <row r="225" spans="1:19" ht="15.7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</row>
    <row r="226" spans="1:19" ht="15.7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</row>
    <row r="227" spans="1:19" ht="15.7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</row>
    <row r="228" spans="1:19" ht="15.7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</row>
    <row r="229" spans="1:19" ht="15.7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</row>
    <row r="230" spans="1:19" ht="15.7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</row>
    <row r="231" spans="1:19" ht="15.7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</row>
    <row r="232" spans="1:19" ht="15.7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</row>
    <row r="233" spans="1:19" ht="15.7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</row>
    <row r="234" spans="1:19" ht="15.7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</row>
    <row r="235" spans="1:19" ht="15.7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</row>
    <row r="236" spans="1:19" ht="15.7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</row>
    <row r="237" spans="1:19" ht="15.7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</row>
    <row r="238" spans="1:19" ht="15.7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</row>
    <row r="239" spans="1:19" ht="15.7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</row>
    <row r="240" spans="1:19" ht="15.7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</row>
    <row r="241" spans="1:19" ht="15.7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</row>
    <row r="242" spans="1:19" ht="15.7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</row>
    <row r="243" spans="1:19" ht="15.7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</row>
    <row r="244" spans="1:19" ht="15.7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</row>
    <row r="245" spans="1:19" ht="15.7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</row>
    <row r="246" spans="1:19" ht="15.7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</row>
    <row r="247" spans="1:19" ht="15.7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</row>
    <row r="248" spans="1:19" ht="15.7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</row>
    <row r="249" spans="1:19" ht="15.7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</row>
    <row r="250" spans="1:19" ht="15.7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</row>
    <row r="251" spans="1:19" ht="15.7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</row>
    <row r="252" spans="1:19" ht="15.7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</row>
    <row r="253" spans="1:19" ht="15.7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</row>
    <row r="254" spans="1:19" ht="15.7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</row>
    <row r="255" spans="1:19" ht="15.7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</row>
    <row r="256" spans="1:19" ht="15.7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</row>
    <row r="257" spans="1:19" ht="15.7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</row>
    <row r="258" spans="1:19" ht="15.7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</row>
    <row r="259" spans="1:19" ht="15.7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</row>
    <row r="260" spans="1:19" ht="15.7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</row>
    <row r="261" spans="1:19" ht="15.7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</row>
    <row r="262" spans="1:19" ht="15.7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</row>
    <row r="263" spans="1:19" ht="15.7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</row>
    <row r="264" spans="1:19" ht="15.7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</row>
    <row r="265" spans="1:19" ht="15.7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</row>
    <row r="266" spans="1:19" ht="15.7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</row>
    <row r="267" spans="1:19" ht="15.7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</row>
    <row r="268" spans="1:19" ht="15.7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</row>
    <row r="269" spans="1:19" ht="15.7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</row>
    <row r="270" spans="1:19" ht="15.7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</row>
    <row r="271" spans="1:19" ht="15.7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</row>
  </sheetData>
  <mergeCells count="13">
    <mergeCell ref="A8:A9"/>
    <mergeCell ref="B8:I8"/>
    <mergeCell ref="J8:J9"/>
    <mergeCell ref="K8:K9"/>
    <mergeCell ref="A6:N6"/>
    <mergeCell ref="L7:N7"/>
    <mergeCell ref="N8:N9"/>
    <mergeCell ref="J1:N1"/>
    <mergeCell ref="J3:N3"/>
    <mergeCell ref="J4:N4"/>
    <mergeCell ref="F2:N2"/>
    <mergeCell ref="L8:L9"/>
    <mergeCell ref="M8:M9"/>
  </mergeCells>
  <phoneticPr fontId="2" type="noConversion"/>
  <pageMargins left="0.98425196850393704" right="0.59055118110236227" top="0.39370078740157483" bottom="0.39370078740157483" header="0" footer="0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 ПР. №4 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</dc:creator>
  <cp:lastModifiedBy>Наташа</cp:lastModifiedBy>
  <cp:lastPrinted>2023-03-27T03:42:36Z</cp:lastPrinted>
  <dcterms:created xsi:type="dcterms:W3CDTF">2004-11-08T07:05:00Z</dcterms:created>
  <dcterms:modified xsi:type="dcterms:W3CDTF">2024-03-18T08:11:01Z</dcterms:modified>
</cp:coreProperties>
</file>